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приложение 1" sheetId="5" r:id="rId1"/>
    <sheet name="приложение 5" sheetId="6" r:id="rId2"/>
    <sheet name="приложение 6" sheetId="10" r:id="rId3"/>
    <sheet name="приложение 7" sheetId="9" r:id="rId4"/>
    <sheet name="приложение 8" sheetId="8" r:id="rId5"/>
  </sheets>
  <definedNames>
    <definedName name="_xlnm._FilterDatabase" localSheetId="3" hidden="1">'приложение 7'!$L$1:$L$73</definedName>
    <definedName name="_xlnm._FilterDatabase" localSheetId="4" hidden="1">'приложение 8'!$N$1:$N$87</definedName>
  </definedNames>
  <calcPr calcId="152511"/>
</workbook>
</file>

<file path=xl/calcChain.xml><?xml version="1.0" encoding="utf-8"?>
<calcChain xmlns="http://schemas.openxmlformats.org/spreadsheetml/2006/main">
  <c r="O22" i="10" l="1"/>
  <c r="Q22" i="10"/>
  <c r="P22" i="10"/>
  <c r="N22" i="10"/>
  <c r="O20" i="10"/>
  <c r="Q20" i="10"/>
  <c r="P20" i="10"/>
  <c r="N20" i="10"/>
  <c r="P16" i="10"/>
  <c r="N16" i="10"/>
  <c r="Q16" i="10"/>
  <c r="O16" i="10"/>
  <c r="P14" i="10"/>
  <c r="N14" i="10"/>
  <c r="Q14" i="10"/>
  <c r="O14" i="10"/>
  <c r="N10" i="10"/>
  <c r="Q10" i="10"/>
  <c r="O10" i="10"/>
  <c r="O70" i="9"/>
  <c r="O62" i="9"/>
  <c r="O56" i="9"/>
  <c r="Q69" i="9"/>
  <c r="P69" i="9"/>
  <c r="N69" i="9"/>
  <c r="Q67" i="9"/>
  <c r="P67" i="9"/>
  <c r="O67" i="9"/>
  <c r="N67" i="9"/>
  <c r="Q61" i="9"/>
  <c r="Q60" i="9" s="1"/>
  <c r="Q59" i="9" s="1"/>
  <c r="Q58" i="9" s="1"/>
  <c r="Q57" i="9" s="1"/>
  <c r="P61" i="9"/>
  <c r="P60" i="9" s="1"/>
  <c r="P59" i="9" s="1"/>
  <c r="P58" i="9" s="1"/>
  <c r="P57" i="9" s="1"/>
  <c r="N61" i="9"/>
  <c r="N60" i="9" s="1"/>
  <c r="N59" i="9" s="1"/>
  <c r="N58" i="9" s="1"/>
  <c r="N57" i="9" s="1"/>
  <c r="P55" i="9"/>
  <c r="P54" i="9" s="1"/>
  <c r="P53" i="9" s="1"/>
  <c r="P52" i="9" s="1"/>
  <c r="P51" i="9" s="1"/>
  <c r="N55" i="9"/>
  <c r="N54" i="9" s="1"/>
  <c r="N53" i="9" s="1"/>
  <c r="N52" i="9" s="1"/>
  <c r="N51" i="9" s="1"/>
  <c r="Q55" i="9"/>
  <c r="Q54" i="9" s="1"/>
  <c r="Q53" i="9" s="1"/>
  <c r="Q52" i="9" s="1"/>
  <c r="Q51" i="9" s="1"/>
  <c r="Q49" i="9"/>
  <c r="Q48" i="9" s="1"/>
  <c r="Q47" i="9" s="1"/>
  <c r="P49" i="9"/>
  <c r="P48" i="9" s="1"/>
  <c r="P47" i="9" s="1"/>
  <c r="O49" i="9"/>
  <c r="O48" i="9" s="1"/>
  <c r="O47" i="9" s="1"/>
  <c r="N49" i="9"/>
  <c r="N48" i="9" s="1"/>
  <c r="N47" i="9" s="1"/>
  <c r="P45" i="9"/>
  <c r="P44" i="9" s="1"/>
  <c r="P43" i="9" s="1"/>
  <c r="P42" i="9" s="1"/>
  <c r="Q45" i="9"/>
  <c r="Q44" i="9" s="1"/>
  <c r="Q43" i="9" s="1"/>
  <c r="Q42" i="9" s="1"/>
  <c r="O45" i="9"/>
  <c r="O44" i="9" s="1"/>
  <c r="O43" i="9" s="1"/>
  <c r="O42" i="9" s="1"/>
  <c r="N45" i="9"/>
  <c r="N44" i="9" s="1"/>
  <c r="N43" i="9" s="1"/>
  <c r="N42" i="9" s="1"/>
  <c r="Q40" i="9"/>
  <c r="Q39" i="9" s="1"/>
  <c r="Q38" i="9" s="1"/>
  <c r="Q37" i="9" s="1"/>
  <c r="P40" i="9"/>
  <c r="P39" i="9" s="1"/>
  <c r="P38" i="9" s="1"/>
  <c r="P37" i="9" s="1"/>
  <c r="O40" i="9"/>
  <c r="O39" i="9" s="1"/>
  <c r="O38" i="9" s="1"/>
  <c r="O37" i="9" s="1"/>
  <c r="N40" i="9"/>
  <c r="N39" i="9" s="1"/>
  <c r="N38" i="9" s="1"/>
  <c r="N37" i="9" s="1"/>
  <c r="P33" i="9"/>
  <c r="P32" i="9" s="1"/>
  <c r="P31" i="9" s="1"/>
  <c r="P30" i="9" s="1"/>
  <c r="P29" i="9" s="1"/>
  <c r="N33" i="9"/>
  <c r="N32" i="9" s="1"/>
  <c r="N31" i="9" s="1"/>
  <c r="N30" i="9" s="1"/>
  <c r="N29" i="9" s="1"/>
  <c r="Q33" i="9"/>
  <c r="Q32" i="9" s="1"/>
  <c r="Q31" i="9" s="1"/>
  <c r="Q30" i="9" s="1"/>
  <c r="Q29" i="9" s="1"/>
  <c r="Q27" i="9"/>
  <c r="P27" i="9"/>
  <c r="P26" i="9" s="1"/>
  <c r="P25" i="9" s="1"/>
  <c r="P24" i="9" s="1"/>
  <c r="O27" i="9"/>
  <c r="O26" i="9" s="1"/>
  <c r="O25" i="9" s="1"/>
  <c r="O24" i="9" s="1"/>
  <c r="N27" i="9"/>
  <c r="N26" i="9" s="1"/>
  <c r="N25" i="9" s="1"/>
  <c r="N24" i="9" s="1"/>
  <c r="Q26" i="9"/>
  <c r="Q25" i="9" s="1"/>
  <c r="Q24" i="9" s="1"/>
  <c r="Q19" i="9"/>
  <c r="Q18" i="9" s="1"/>
  <c r="Q17" i="9" s="1"/>
  <c r="Q16" i="9" s="1"/>
  <c r="P19" i="9"/>
  <c r="P18" i="9" s="1"/>
  <c r="P17" i="9" s="1"/>
  <c r="P16" i="9" s="1"/>
  <c r="O19" i="9"/>
  <c r="O18" i="9" s="1"/>
  <c r="O17" i="9" s="1"/>
  <c r="O16" i="9" s="1"/>
  <c r="N19" i="9"/>
  <c r="N18" i="9" s="1"/>
  <c r="N17" i="9" s="1"/>
  <c r="N16" i="9" s="1"/>
  <c r="O14" i="9"/>
  <c r="O13" i="9" s="1"/>
  <c r="O12" i="9" s="1"/>
  <c r="O11" i="9" s="1"/>
  <c r="Q14" i="9"/>
  <c r="Q13" i="9" s="1"/>
  <c r="Q12" i="9" s="1"/>
  <c r="Q11" i="9" s="1"/>
  <c r="P14" i="9"/>
  <c r="P13" i="9" s="1"/>
  <c r="P12" i="9" s="1"/>
  <c r="P11" i="9" s="1"/>
  <c r="N14" i="9"/>
  <c r="N13" i="9" s="1"/>
  <c r="N12" i="9" s="1"/>
  <c r="N11" i="9" s="1"/>
  <c r="P86" i="8"/>
  <c r="P77" i="8"/>
  <c r="P76" i="8"/>
  <c r="P75" i="8" s="1"/>
  <c r="P74" i="8" s="1"/>
  <c r="P73" i="8" s="1"/>
  <c r="P72" i="8" s="1"/>
  <c r="P71" i="8" s="1"/>
  <c r="P70" i="8"/>
  <c r="P69" i="8" s="1"/>
  <c r="P68" i="8" s="1"/>
  <c r="P67" i="8" s="1"/>
  <c r="P66" i="8" s="1"/>
  <c r="P65" i="8" s="1"/>
  <c r="P64" i="8" s="1"/>
  <c r="R85" i="8"/>
  <c r="R84" i="8" s="1"/>
  <c r="Q85" i="8"/>
  <c r="Q84" i="8" s="1"/>
  <c r="P85" i="8"/>
  <c r="P84" i="8" s="1"/>
  <c r="O85" i="8"/>
  <c r="O84" i="8" s="1"/>
  <c r="R82" i="8"/>
  <c r="Q82" i="8"/>
  <c r="P82" i="8"/>
  <c r="O82" i="8"/>
  <c r="R76" i="8"/>
  <c r="R75" i="8" s="1"/>
  <c r="R74" i="8" s="1"/>
  <c r="R73" i="8" s="1"/>
  <c r="R72" i="8" s="1"/>
  <c r="R71" i="8" s="1"/>
  <c r="Q76" i="8"/>
  <c r="Q75" i="8" s="1"/>
  <c r="Q74" i="8" s="1"/>
  <c r="Q73" i="8" s="1"/>
  <c r="Q72" i="8" s="1"/>
  <c r="Q71" i="8" s="1"/>
  <c r="O76" i="8"/>
  <c r="O75" i="8" s="1"/>
  <c r="O74" i="8" s="1"/>
  <c r="O73" i="8" s="1"/>
  <c r="O72" i="8" s="1"/>
  <c r="O71" i="8" s="1"/>
  <c r="R69" i="8"/>
  <c r="R68" i="8" s="1"/>
  <c r="R67" i="8" s="1"/>
  <c r="R66" i="8" s="1"/>
  <c r="R65" i="8" s="1"/>
  <c r="R64" i="8" s="1"/>
  <c r="Q69" i="8"/>
  <c r="Q68" i="8" s="1"/>
  <c r="Q67" i="8" s="1"/>
  <c r="Q66" i="8" s="1"/>
  <c r="Q65" i="8" s="1"/>
  <c r="Q64" i="8" s="1"/>
  <c r="R62" i="8"/>
  <c r="R61" i="8" s="1"/>
  <c r="R60" i="8" s="1"/>
  <c r="R59" i="8" s="1"/>
  <c r="Q62" i="8"/>
  <c r="Q61" i="8" s="1"/>
  <c r="Q60" i="8" s="1"/>
  <c r="Q59" i="8" s="1"/>
  <c r="P62" i="8"/>
  <c r="P61" i="8" s="1"/>
  <c r="P60" i="8" s="1"/>
  <c r="P59" i="8" s="1"/>
  <c r="O62" i="8"/>
  <c r="O61" i="8"/>
  <c r="O60" i="8" s="1"/>
  <c r="O59" i="8" s="1"/>
  <c r="R57" i="8"/>
  <c r="R56" i="8" s="1"/>
  <c r="R55" i="8" s="1"/>
  <c r="R54" i="8" s="1"/>
  <c r="R53" i="8" s="1"/>
  <c r="Q57" i="8"/>
  <c r="Q56" i="8" s="1"/>
  <c r="Q55" i="8" s="1"/>
  <c r="Q54" i="8" s="1"/>
  <c r="Q53" i="8" s="1"/>
  <c r="P57" i="8"/>
  <c r="P56" i="8"/>
  <c r="P55" i="8" s="1"/>
  <c r="P54" i="8" s="1"/>
  <c r="P53" i="8" s="1"/>
  <c r="O57" i="8"/>
  <c r="O56" i="8" s="1"/>
  <c r="O55" i="8" s="1"/>
  <c r="O54" i="8" s="1"/>
  <c r="O53" i="8" s="1"/>
  <c r="R51" i="8"/>
  <c r="R50" i="8" s="1"/>
  <c r="R49" i="8" s="1"/>
  <c r="R48" i="8" s="1"/>
  <c r="R47" i="8" s="1"/>
  <c r="Q51" i="8"/>
  <c r="Q50" i="8" s="1"/>
  <c r="Q49" i="8" s="1"/>
  <c r="Q48" i="8" s="1"/>
  <c r="Q47" i="8" s="1"/>
  <c r="P51" i="8"/>
  <c r="P50" i="8" s="1"/>
  <c r="P49" i="8" s="1"/>
  <c r="P48" i="8" s="1"/>
  <c r="P47" i="8" s="1"/>
  <c r="O51" i="8"/>
  <c r="O50" i="8" s="1"/>
  <c r="O49" i="8" s="1"/>
  <c r="O48" i="8" s="1"/>
  <c r="O47" i="8" s="1"/>
  <c r="P45" i="8"/>
  <c r="P44" i="8" s="1"/>
  <c r="R44" i="8"/>
  <c r="Q44" i="8"/>
  <c r="O44" i="8"/>
  <c r="R41" i="8"/>
  <c r="Q41" i="8"/>
  <c r="P41" i="8"/>
  <c r="O41" i="8"/>
  <c r="O40" i="8" s="1"/>
  <c r="O39" i="8" s="1"/>
  <c r="O38" i="8" s="1"/>
  <c r="O37" i="8" s="1"/>
  <c r="O36" i="8" s="1"/>
  <c r="R34" i="8"/>
  <c r="R33" i="8" s="1"/>
  <c r="R32" i="8" s="1"/>
  <c r="R31" i="8" s="1"/>
  <c r="Q34" i="8"/>
  <c r="Q33" i="8" s="1"/>
  <c r="Q32" i="8" s="1"/>
  <c r="Q31" i="8" s="1"/>
  <c r="P34" i="8"/>
  <c r="P33" i="8" s="1"/>
  <c r="P32" i="8" s="1"/>
  <c r="P31" i="8" s="1"/>
  <c r="O34" i="8"/>
  <c r="O33" i="8" s="1"/>
  <c r="O32" i="8" s="1"/>
  <c r="O31" i="8" s="1"/>
  <c r="R26" i="8"/>
  <c r="Q26" i="8"/>
  <c r="P26" i="8"/>
  <c r="O26" i="8"/>
  <c r="R23" i="8"/>
  <c r="Q23" i="8"/>
  <c r="P23" i="8"/>
  <c r="O23" i="8"/>
  <c r="R28" i="8"/>
  <c r="Q28" i="8"/>
  <c r="P28" i="8"/>
  <c r="O28" i="8"/>
  <c r="R16" i="8"/>
  <c r="R15" i="8" s="1"/>
  <c r="R14" i="8" s="1"/>
  <c r="R13" i="8" s="1"/>
  <c r="R12" i="8" s="1"/>
  <c r="Q16" i="8"/>
  <c r="Q15" i="8" s="1"/>
  <c r="Q14" i="8" s="1"/>
  <c r="Q13" i="8" s="1"/>
  <c r="Q12" i="8" s="1"/>
  <c r="P16" i="8"/>
  <c r="P15" i="8" s="1"/>
  <c r="P14" i="8" s="1"/>
  <c r="P13" i="8" s="1"/>
  <c r="P12" i="8" s="1"/>
  <c r="O16" i="8"/>
  <c r="O15" i="8" s="1"/>
  <c r="O14" i="8" s="1"/>
  <c r="O13" i="8" s="1"/>
  <c r="O12" i="8" s="1"/>
  <c r="O69" i="8"/>
  <c r="O68" i="8" s="1"/>
  <c r="O67" i="8" s="1"/>
  <c r="O66" i="8" s="1"/>
  <c r="O65" i="8" s="1"/>
  <c r="O64" i="8" s="1"/>
  <c r="P81" i="8" l="1"/>
  <c r="P80" i="8" s="1"/>
  <c r="P79" i="8" s="1"/>
  <c r="P78" i="8" s="1"/>
  <c r="O81" i="8"/>
  <c r="O80" i="8" s="1"/>
  <c r="O79" i="8" s="1"/>
  <c r="O78" i="8" s="1"/>
  <c r="N24" i="10"/>
  <c r="N26" i="10" s="1"/>
  <c r="P24" i="10"/>
  <c r="Q24" i="10"/>
  <c r="Q26" i="10" s="1"/>
  <c r="O24" i="10"/>
  <c r="O26" i="10" s="1"/>
  <c r="P10" i="10"/>
  <c r="R40" i="8"/>
  <c r="R39" i="8" s="1"/>
  <c r="R38" i="8" s="1"/>
  <c r="R37" i="8" s="1"/>
  <c r="R36" i="8" s="1"/>
  <c r="P40" i="8"/>
  <c r="P39" i="8" s="1"/>
  <c r="P38" i="8" s="1"/>
  <c r="P37" i="8" s="1"/>
  <c r="P36" i="8" s="1"/>
  <c r="Q40" i="8"/>
  <c r="Q39" i="8" s="1"/>
  <c r="Q38" i="8" s="1"/>
  <c r="Q37" i="8" s="1"/>
  <c r="Q36" i="8" s="1"/>
  <c r="N66" i="9"/>
  <c r="N65" i="9" s="1"/>
  <c r="N64" i="9" s="1"/>
  <c r="N63" i="9" s="1"/>
  <c r="P66" i="9"/>
  <c r="P65" i="9" s="1"/>
  <c r="P64" i="9" s="1"/>
  <c r="P63" i="9" s="1"/>
  <c r="Q66" i="9"/>
  <c r="Q65" i="9" s="1"/>
  <c r="Q64" i="9" s="1"/>
  <c r="Q63" i="9" s="1"/>
  <c r="O69" i="9"/>
  <c r="O66" i="9" s="1"/>
  <c r="O65" i="9" s="1"/>
  <c r="O64" i="9" s="1"/>
  <c r="O63" i="9" s="1"/>
  <c r="O61" i="9"/>
  <c r="O60" i="9" s="1"/>
  <c r="O59" i="9" s="1"/>
  <c r="O58" i="9" s="1"/>
  <c r="O57" i="9" s="1"/>
  <c r="O55" i="9"/>
  <c r="O54" i="9" s="1"/>
  <c r="O53" i="9" s="1"/>
  <c r="O52" i="9" s="1"/>
  <c r="O51" i="9" s="1"/>
  <c r="Q36" i="9"/>
  <c r="O36" i="9"/>
  <c r="P36" i="9"/>
  <c r="Q10" i="9"/>
  <c r="N10" i="9"/>
  <c r="P10" i="9"/>
  <c r="O33" i="9"/>
  <c r="O32" i="9" s="1"/>
  <c r="O31" i="9" s="1"/>
  <c r="O30" i="9" s="1"/>
  <c r="O29" i="9" s="1"/>
  <c r="N36" i="9"/>
  <c r="O10" i="9"/>
  <c r="R81" i="8"/>
  <c r="R80" i="8" s="1"/>
  <c r="R79" i="8" s="1"/>
  <c r="R78" i="8" s="1"/>
  <c r="Q81" i="8"/>
  <c r="Q80" i="8" s="1"/>
  <c r="Q79" i="8" s="1"/>
  <c r="Q78" i="8" s="1"/>
  <c r="P46" i="8"/>
  <c r="Q46" i="8"/>
  <c r="R46" i="8"/>
  <c r="O46" i="8"/>
  <c r="P22" i="8"/>
  <c r="P21" i="8" s="1"/>
  <c r="P20" i="8" s="1"/>
  <c r="P19" i="8" s="1"/>
  <c r="P11" i="8" s="1"/>
  <c r="Q22" i="8"/>
  <c r="Q21" i="8" s="1"/>
  <c r="Q20" i="8" s="1"/>
  <c r="Q19" i="8" s="1"/>
  <c r="Q11" i="8" s="1"/>
  <c r="R22" i="8"/>
  <c r="R21" i="8" s="1"/>
  <c r="R20" i="8" s="1"/>
  <c r="R19" i="8" s="1"/>
  <c r="R11" i="8" s="1"/>
  <c r="O22" i="8"/>
  <c r="O21" i="8" s="1"/>
  <c r="O20" i="8" s="1"/>
  <c r="O19" i="8" s="1"/>
  <c r="O11" i="8" s="1"/>
  <c r="O87" i="8" s="1"/>
  <c r="P26" i="10" l="1"/>
  <c r="N71" i="9"/>
  <c r="P71" i="9"/>
  <c r="O71" i="9"/>
  <c r="Q71" i="9"/>
  <c r="Q87" i="8"/>
  <c r="Q10" i="8" s="1"/>
  <c r="P87" i="8"/>
  <c r="R87" i="8"/>
  <c r="R10" i="8" s="1"/>
  <c r="F50" i="6" l="1"/>
  <c r="E50" i="6"/>
  <c r="D50" i="6"/>
  <c r="C50" i="6"/>
  <c r="C14" i="5"/>
  <c r="C13" i="5" s="1"/>
  <c r="F58" i="6"/>
  <c r="F57" i="6" s="1"/>
  <c r="E58" i="6"/>
  <c r="E57" i="6" s="1"/>
  <c r="D58" i="6"/>
  <c r="D57" i="6" s="1"/>
  <c r="C58" i="6"/>
  <c r="C57" i="6" s="1"/>
  <c r="F55" i="6"/>
  <c r="E55" i="6"/>
  <c r="D55" i="6"/>
  <c r="C55" i="6"/>
  <c r="F53" i="6"/>
  <c r="F52" i="6" s="1"/>
  <c r="E53" i="6"/>
  <c r="E52" i="6" s="1"/>
  <c r="D53" i="6"/>
  <c r="C53" i="6"/>
  <c r="C52" i="6" s="1"/>
  <c r="F48" i="6"/>
  <c r="F47" i="6" s="1"/>
  <c r="E48" i="6"/>
  <c r="E47" i="6" s="1"/>
  <c r="D48" i="6"/>
  <c r="C48" i="6"/>
  <c r="F43" i="6"/>
  <c r="F42" i="6" s="1"/>
  <c r="E43" i="6"/>
  <c r="E42" i="6" s="1"/>
  <c r="D43" i="6"/>
  <c r="D42" i="6" s="1"/>
  <c r="C43" i="6"/>
  <c r="C42" i="6" s="1"/>
  <c r="F40" i="6"/>
  <c r="F39" i="6" s="1"/>
  <c r="E40" i="6"/>
  <c r="E39" i="6" s="1"/>
  <c r="D40" i="6"/>
  <c r="D39" i="6" s="1"/>
  <c r="C40" i="6"/>
  <c r="C39" i="6"/>
  <c r="F37" i="6"/>
  <c r="F36" i="6" s="1"/>
  <c r="E37" i="6"/>
  <c r="E36" i="6" s="1"/>
  <c r="D37" i="6"/>
  <c r="D36" i="6" s="1"/>
  <c r="C37" i="6"/>
  <c r="C36" i="6" s="1"/>
  <c r="F33" i="6"/>
  <c r="F32" i="6" s="1"/>
  <c r="E33" i="6"/>
  <c r="E32" i="6" s="1"/>
  <c r="D33" i="6"/>
  <c r="D32" i="6" s="1"/>
  <c r="C33" i="6"/>
  <c r="C32" i="6"/>
  <c r="F29" i="6"/>
  <c r="F28" i="6" s="1"/>
  <c r="E29" i="6"/>
  <c r="E28" i="6" s="1"/>
  <c r="D29" i="6"/>
  <c r="D28" i="6"/>
  <c r="C29" i="6"/>
  <c r="C28" i="6" s="1"/>
  <c r="F26" i="6"/>
  <c r="F25" i="6" s="1"/>
  <c r="F24" i="6" s="1"/>
  <c r="E26" i="6"/>
  <c r="E25" i="6" s="1"/>
  <c r="E24" i="6" s="1"/>
  <c r="D26" i="6"/>
  <c r="D25" i="6" s="1"/>
  <c r="D24" i="6" s="1"/>
  <c r="C26" i="6"/>
  <c r="C25" i="6" s="1"/>
  <c r="C24" i="6" s="1"/>
  <c r="F18" i="6"/>
  <c r="F17" i="6" s="1"/>
  <c r="E18" i="6"/>
  <c r="E17" i="6" s="1"/>
  <c r="D18" i="6"/>
  <c r="D17" i="6" s="1"/>
  <c r="C18" i="6"/>
  <c r="C17" i="6"/>
  <c r="F15" i="6"/>
  <c r="F14" i="6" s="1"/>
  <c r="F13" i="6" s="1"/>
  <c r="E15" i="6"/>
  <c r="E14" i="6" s="1"/>
  <c r="E13" i="6" s="1"/>
  <c r="D15" i="6"/>
  <c r="D14" i="6" s="1"/>
  <c r="D13" i="6" s="1"/>
  <c r="C15" i="6"/>
  <c r="C14" i="6" s="1"/>
  <c r="C13" i="6" s="1"/>
  <c r="D47" i="6" l="1"/>
  <c r="C47" i="6"/>
  <c r="C35" i="6"/>
  <c r="C31" i="6" s="1"/>
  <c r="C12" i="6" s="1"/>
  <c r="D52" i="6"/>
  <c r="D46" i="6" s="1"/>
  <c r="D45" i="6" s="1"/>
  <c r="C46" i="6"/>
  <c r="C45" i="6" s="1"/>
  <c r="E46" i="6"/>
  <c r="E45" i="6" s="1"/>
  <c r="F46" i="6"/>
  <c r="F45" i="6" s="1"/>
  <c r="E35" i="6"/>
  <c r="F35" i="6"/>
  <c r="D35" i="6"/>
  <c r="D31" i="6"/>
  <c r="E31" i="6"/>
  <c r="F31" i="6"/>
  <c r="E23" i="6"/>
  <c r="F23" i="6"/>
  <c r="D23" i="6"/>
  <c r="C23" i="6"/>
  <c r="D12" i="6"/>
  <c r="C11" i="6" l="1"/>
  <c r="D11" i="6"/>
  <c r="C16" i="5" s="1"/>
  <c r="E12" i="6"/>
  <c r="E11" i="6" s="1"/>
  <c r="F12" i="6"/>
  <c r="F11" i="6" s="1"/>
  <c r="C12" i="5" l="1"/>
  <c r="O10" i="8" l="1"/>
  <c r="P10" i="8"/>
</calcChain>
</file>

<file path=xl/sharedStrings.xml><?xml version="1.0" encoding="utf-8"?>
<sst xmlns="http://schemas.openxmlformats.org/spreadsheetml/2006/main" count="343" uniqueCount="195">
  <si>
    <t>к решению совета</t>
  </si>
  <si>
    <t>Мобилизационная и вневойсковая подготовка</t>
  </si>
  <si>
    <t>Обеспечение пожарной безопасности</t>
  </si>
  <si>
    <t>Благоустройство</t>
  </si>
  <si>
    <t>Культура</t>
  </si>
  <si>
    <t>Органы юстиции</t>
  </si>
  <si>
    <t>Приложение 1</t>
  </si>
  <si>
    <t xml:space="preserve">Источники внутреннего финансирования дефицита местного бюджета 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</si>
  <si>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</si>
  <si>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</si>
  <si>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</si>
  <si>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</si>
  <si>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</si>
  <si>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</si>
  <si>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</si>
  <si>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</si>
  <si>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</si>
  <si>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</si>
  <si>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</si>
  <si>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</si>
  <si>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</si>
  <si>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</si>
  <si>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</si>
  <si>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</si>
  <si>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</si>
  <si>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</si>
  <si>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</si>
  <si>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</si>
  <si>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</si>
  <si>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поселений</t>
  </si>
  <si>
    <t>на 2018 год  и на плановый период 2019 и 2020 годов.</t>
  </si>
  <si>
    <t>от 12 марта   2018 года</t>
  </si>
  <si>
    <t>изменения</t>
  </si>
  <si>
    <t>Межбюджетные трансферты на осуществление части переданных в район полномочий по внешнему муниципальному контролю</t>
  </si>
  <si>
    <t xml:space="preserve">Приложение №5  </t>
  </si>
  <si>
    <t>к решению Совета депутатов</t>
  </si>
  <si>
    <t>Петровского сельсовета</t>
  </si>
  <si>
    <t>Поступление доходов в бюджет Петровского сельсовета по кодам видов доходов, подвидов доходов на 2018 год и на плановый период 2019, 2020 годов</t>
  </si>
  <si>
    <t>(руб.)</t>
  </si>
  <si>
    <t>Наименование показателя</t>
  </si>
  <si>
    <t>Код дохода по бюджетной классификации</t>
  </si>
  <si>
    <t>1</t>
  </si>
  <si>
    <t>3</t>
  </si>
  <si>
    <t>4</t>
  </si>
  <si>
    <r>
      <t xml:space="preserve">Доходы бюджета - ВСЕГО: </t>
    </r>
    <r>
      <rPr>
        <sz val="8"/>
        <color indexed="8"/>
        <rFont val="Arial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</si>
  <si>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</si>
  <si>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</si>
  <si>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</si>
  <si>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</si>
  <si>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</si>
  <si>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</si>
  <si>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</si>
  <si>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</si>
  <si>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</si>
  <si>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000 10102010011000110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</si>
  <si>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</si>
  <si>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</si>
  <si>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</si>
  <si>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</si>
  <si>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</si>
  <si>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</si>
  <si>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</si>
  <si>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</si>
  <si>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</si>
  <si>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</si>
  <si>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</si>
  <si>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</si>
  <si>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</si>
  <si>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</si>
  <si>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</si>
  <si>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</si>
  <si>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</si>
  <si>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</si>
  <si>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</si>
  <si>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000 10501011011000110</t>
  </si>
  <si>
    <t>Единый сельскохозяйственный налог</t>
  </si>
  <si>
    <t>000 10503000010000110</t>
  </si>
  <si>
    <t>000 10503010010000110</t>
  </si>
  <si>
    <t xml:space="preserve">Единый сельскохозяйственный налог 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</si>
  <si>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</si>
  <si>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</si>
  <si>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</si>
  <si>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</si>
  <si>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</si>
  <si>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</si>
  <si>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</si>
  <si>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</si>
  <si>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</si>
  <si>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</si>
  <si>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</si>
  <si>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</si>
  <si>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</si>
  <si>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</si>
  <si>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</si>
  <si>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</si>
  <si>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</si>
  <si>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</si>
  <si>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</si>
  <si>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</si>
  <si>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</si>
  <si>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</si>
  <si>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</si>
  <si>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</si>
  <si>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000 10800000000000 000</t>
  </si>
  <si>
    <t>Государственная пошлина за совершение нотариальных действий ( за исключением действий, совершаемых консульскими учреждениями Российской Федерации)</t>
  </si>
  <si>
    <t>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</si>
  <si>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за совершение нотариальных действий</t>
  </si>
  <si>
    <t>1 08 04020 01 0000 110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</si>
  <si>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</si>
  <si>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</si>
  <si>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</si>
  <si>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</si>
  <si>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</si>
  <si>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000 20210000000000151</t>
  </si>
  <si>
    <t>Дотации на выравнивание бюджетной обеспеченности</t>
  </si>
  <si>
    <t>000 20215001000000151</t>
  </si>
  <si>
    <t>Дотации бюджетам сельских поселений на выравнивание бюджетной обеспеченности</t>
  </si>
  <si>
    <t>000 20215001100000151</t>
  </si>
  <si>
    <t>Субвенции бюджетам бюджетной системы Российской Федерации</t>
  </si>
  <si>
    <t>000 20230000000000151</t>
  </si>
  <si>
    <t>Субвенции бюджетам на государственную регистрацию актов гражданского состояния</t>
  </si>
  <si>
    <t>000 20235930000000151</t>
  </si>
  <si>
    <t>Субвенции бюджетам сельских поселений на государственную регистрацию актов гражданского состояния</t>
  </si>
  <si>
    <t>000 20235930100000151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</si>
  <si>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</si>
  <si>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</si>
  <si>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</si>
  <si>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000 20235118100000151</t>
  </si>
  <si>
    <t>Прочие безвоздмездные поступления</t>
  </si>
  <si>
    <t>000 20700000000000000</t>
  </si>
  <si>
    <t>Прочие безвоздмездные поступления в бюджеты сельских поселений</t>
  </si>
  <si>
    <t>000 20705030100000180</t>
  </si>
  <si>
    <t>Прочие безвозмездные поступления в бюджеты сельских поселений</t>
  </si>
  <si>
    <t>000 20705000100000180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</si>
  <si>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</si>
  <si>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</si>
  <si>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000 20215002000000151</t>
  </si>
  <si>
    <t>000 20215002100000151</t>
  </si>
  <si>
    <t/>
  </si>
  <si>
    <t>Наименование</t>
  </si>
  <si>
    <t>КВСР</t>
  </si>
  <si>
    <t>КЦСР</t>
  </si>
  <si>
    <t>КВР</t>
  </si>
  <si>
    <t>Администрация Петровского сельсовета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</si>
  <si>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</si>
  <si>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</si>
  <si>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2018-2020г"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</si>
  <si>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</si>
  <si>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</si>
  <si>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</si>
  <si>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</si>
  <si>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</si>
  <si>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 администрации муниципального образования</t>
  </si>
  <si>
    <t>120</t>
  </si>
  <si>
    <t>240</t>
  </si>
  <si>
    <t>Уплата налогов, сборов и иных платежей</t>
  </si>
  <si>
    <t>Иные межбюджетные трансферты</t>
  </si>
  <si>
    <t>НАЦИОНАЛЬНАЯ ОБОРОНА</t>
  </si>
  <si>
    <t>Подпрограмма "Обеспечение осуществления части, переданных органами власти другого уровня, полномочий"</t>
  </si>
  <si>
    <t xml:space="preserve">Ведение первичного воинского учета на территориях, где отсутствуют военные комиссариаты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</si>
  <si>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</si>
  <si>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</si>
  <si>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НАЦИОНАЛЬНАЯ БЕЗОПАСНОСТЬ И ПРАВООХРАНИТЕЛЬНАЯ ДЕЯТЕЛЬНОСТЬ</t>
  </si>
  <si>
    <t>Осуществление переданных в соответствии с пунктом 1 статьи 4 Федерального закона от 15 ноября 1997 года №143-ФЗ "Об актах гражданского состояния" полномочий Российской федерации на государственную регистрацию актов гражданского состояния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</si>
  <si>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</si>
  <si>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</si>
  <si>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</si>
  <si>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 xml:space="preserve">Меры поддержки добровольных народных дружин </t>
  </si>
  <si>
    <t>НАЦИОНАЛЬНАЯ ЭКОНОМИКА</t>
  </si>
  <si>
    <t>Дорожное хозяйство (дорожные фонды)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</si>
  <si>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</si>
  <si>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</si>
  <si>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</si>
  <si>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</si>
  <si>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</si>
  <si>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КУЛЬТУРА, КИНЕМАТОГРАФИЯ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</si>
  <si>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</si>
  <si>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</si>
  <si>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</si>
  <si>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</si>
  <si>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ИТОГО РАСХОДОВ</t>
  </si>
  <si>
    <t>Уплата иных платежей</t>
  </si>
  <si>
    <t>Прочая закупка товаров, работ и услуг</t>
  </si>
  <si>
    <t>Непрограммное направление расходов (непрограммные мероприятия)</t>
  </si>
  <si>
    <t>РЗ</t>
  </si>
  <si>
    <t>ПР</t>
  </si>
  <si>
    <t>Приложение № 8</t>
  </si>
  <si>
    <t>Ведомственная структура расходов местного бюджета на 2018 год и плановый период 2019-2020 года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</si>
  <si>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</si>
  <si>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Приложение № 7</t>
  </si>
  <si>
    <t>Распределение бюджетных ассигнований бюджета сельсовета на 2018 год и на плановый период 2019 и 2020 года по разделам, подразделам расходов классификации расходов бюджета</t>
  </si>
  <si>
    <t>Приложение № 6</t>
  </si>
  <si>
    <t>депутатов  Петровского сельсовета N 98</t>
  </si>
  <si>
    <t>от 12 марта 2018 г №98</t>
  </si>
  <si>
    <t>от 12 марта 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</si>
</sst>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&quot;###,##0.00"/>
    <numFmt numFmtId="165" formatCode="#,##0.00_ ;\-#,##0.00\ "/>
    <numFmt numFmtId="166" formatCode="000"/>
    <numFmt numFmtId="167" formatCode="00"/>
    <numFmt numFmtId="168" formatCode="0000000000"/>
    <numFmt numFmtId="169" formatCode="0000"/>
  </numFmts>
  <fonts count="17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48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7" fillId="0" borderId="0" xfId="0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1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vertical="top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wrapText="1"/>
    </xf>
    <xf numFmtId="164" fontId="9" fillId="0" borderId="8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>
      <alignment horizontal="right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right" wrapText="1"/>
    </xf>
    <xf numFmtId="0" fontId="11" fillId="0" borderId="13" xfId="0" applyFont="1" applyBorder="1"/>
    <xf numFmtId="164" fontId="9" fillId="0" borderId="14" xfId="0" applyNumberFormat="1" applyFont="1" applyFill="1" applyBorder="1" applyAlignment="1">
      <alignment horizontal="right" wrapText="1"/>
    </xf>
    <xf numFmtId="165" fontId="11" fillId="0" borderId="13" xfId="0" applyNumberFormat="1" applyFont="1" applyBorder="1"/>
    <xf numFmtId="0" fontId="5" fillId="0" borderId="5" xfId="0" applyFont="1" applyBorder="1" applyAlignment="1">
      <alignment horizontal="justify" vertical="center" wrapText="1"/>
    </xf>
    <xf numFmtId="4" fontId="5" fillId="0" borderId="13" xfId="0" applyNumberFormat="1" applyFont="1" applyBorder="1" applyAlignment="1">
      <alignment vertical="top" wrapText="1"/>
    </xf>
    <xf numFmtId="0" fontId="12" fillId="0" borderId="5" xfId="0" applyFont="1" applyBorder="1" applyAlignment="1">
      <alignment horizontal="justify" vertical="center" wrapText="1"/>
    </xf>
    <xf numFmtId="164" fontId="9" fillId="0" borderId="13" xfId="0" applyNumberFormat="1" applyFont="1" applyFill="1" applyBorder="1" applyAlignment="1">
      <alignment horizontal="right" wrapText="1"/>
    </xf>
    <xf numFmtId="0" fontId="0" fillId="0" borderId="13" xfId="0" applyBorder="1"/>
    <xf numFmtId="0" fontId="10" fillId="0" borderId="5" xfId="0" applyFont="1" applyFill="1" applyBorder="1" applyAlignment="1">
      <alignment horizontal="left" vertical="top" wrapText="1"/>
    </xf>
    <xf numFmtId="164" fontId="10" fillId="0" borderId="13" xfId="0" applyNumberFormat="1" applyFont="1" applyFill="1" applyBorder="1" applyAlignment="1">
      <alignment horizontal="right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wrapText="1"/>
    </xf>
    <xf numFmtId="164" fontId="9" fillId="0" borderId="16" xfId="0" applyNumberFormat="1" applyFont="1" applyFill="1" applyBorder="1" applyAlignment="1">
      <alignment horizontal="right" wrapText="1"/>
    </xf>
    <xf numFmtId="0" fontId="0" fillId="0" borderId="17" xfId="0" applyBorder="1"/>
    <xf numFmtId="0" fontId="11" fillId="0" borderId="12" xfId="0" applyFont="1" applyBorder="1" applyAlignment="1">
      <alignment horizontal="center" vertical="center"/>
    </xf>
    <xf numFmtId="165" fontId="11" fillId="0" borderId="18" xfId="0" applyNumberFormat="1" applyFont="1" applyBorder="1"/>
    <xf numFmtId="165" fontId="11" fillId="0" borderId="19" xfId="0" applyNumberFormat="1" applyFont="1" applyBorder="1"/>
    <xf numFmtId="164" fontId="9" fillId="0" borderId="20" xfId="0" applyNumberFormat="1" applyFont="1" applyFill="1" applyBorder="1" applyAlignment="1">
      <alignment horizontal="right" wrapText="1"/>
    </xf>
    <xf numFmtId="164" fontId="9" fillId="0" borderId="21" xfId="0" applyNumberFormat="1" applyFont="1" applyFill="1" applyBorder="1" applyAlignment="1">
      <alignment horizontal="right" wrapText="1"/>
    </xf>
    <xf numFmtId="0" fontId="5" fillId="0" borderId="0" xfId="1" applyFont="1" applyProtection="1">
      <protection hidden="1"/>
    </xf>
    <xf numFmtId="0" fontId="5" fillId="0" borderId="1" xfId="1" applyNumberFormat="1" applyFont="1" applyFill="1" applyBorder="1" applyAlignment="1" applyProtection="1">
      <alignment wrapText="1"/>
      <protection hidden="1"/>
    </xf>
    <xf numFmtId="167" fontId="6" fillId="0" borderId="1" xfId="1" applyNumberFormat="1" applyFont="1" applyFill="1" applyBorder="1" applyAlignment="1" applyProtection="1">
      <alignment wrapText="1"/>
      <protection hidden="1"/>
    </xf>
    <xf numFmtId="168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167" fontId="5" fillId="0" borderId="1" xfId="1" applyNumberFormat="1" applyFont="1" applyFill="1" applyBorder="1" applyAlignment="1" applyProtection="1">
      <alignment wrapText="1"/>
      <protection hidden="1"/>
    </xf>
    <xf numFmtId="168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4" fontId="5" fillId="0" borderId="1" xfId="1" applyNumberFormat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alignment wrapText="1"/>
      <protection hidden="1"/>
    </xf>
    <xf numFmtId="0" fontId="8" fillId="0" borderId="0" xfId="1" applyFont="1" applyAlignment="1">
      <alignment horizontal="left" vertical="justify"/>
    </xf>
    <xf numFmtId="0" fontId="14" fillId="0" borderId="0" xfId="1" applyNumberFormat="1" applyFont="1" applyFill="1" applyAlignment="1" applyProtection="1">
      <alignment horizontal="left"/>
      <protection hidden="1"/>
    </xf>
    <xf numFmtId="0" fontId="14" fillId="0" borderId="0" xfId="1" applyNumberFormat="1" applyFont="1" applyFill="1" applyBorder="1" applyAlignment="1" applyProtection="1">
      <alignment horizontal="left"/>
      <protection hidden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Font="1" applyAlignment="1">
      <alignment horizontal="left" vertical="justify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1" applyNumberFormat="1" applyFont="1" applyFill="1" applyAlignment="1" applyProtection="1">
      <alignment horizontal="left"/>
      <protection hidden="1"/>
    </xf>
    <xf numFmtId="0" fontId="6" fillId="0" borderId="0" xfId="1" applyNumberFormat="1" applyFont="1" applyFill="1" applyAlignment="1" applyProtection="1">
      <alignment horizontal="right" vertical="top"/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0" xfId="0" applyFont="1" applyAlignment="1">
      <alignment horizontal="left"/>
    </xf>
    <xf numFmtId="0" fontId="16" fillId="0" borderId="0" xfId="0" applyFont="1"/>
    <xf numFmtId="0" fontId="0" fillId="0" borderId="0" xfId="0" applyFill="1" applyAlignment="1">
      <alignment horizontal="left"/>
    </xf>
    <xf numFmtId="0" fontId="5" fillId="0" borderId="0" xfId="1" applyFont="1" applyAlignment="1" applyProtection="1">
      <alignment horizontal="right"/>
      <protection hidden="1"/>
    </xf>
    <xf numFmtId="168" fontId="15" fillId="0" borderId="1" xfId="0" applyNumberFormat="1" applyFont="1" applyBorder="1" applyAlignment="1">
      <alignment horizontal="right" vertical="center" wrapText="1"/>
    </xf>
    <xf numFmtId="4" fontId="6" fillId="0" borderId="13" xfId="1" applyNumberFormat="1" applyFont="1" applyFill="1" applyBorder="1" applyAlignment="1" applyProtection="1">
      <protection hidden="1"/>
    </xf>
    <xf numFmtId="166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4" fontId="5" fillId="0" borderId="13" xfId="1" applyNumberFormat="1" applyFont="1" applyFill="1" applyBorder="1" applyAlignment="1" applyProtection="1">
      <protection hidden="1"/>
    </xf>
    <xf numFmtId="166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6" xfId="1" applyNumberFormat="1" applyFont="1" applyFill="1" applyBorder="1" applyAlignment="1" applyProtection="1">
      <alignment wrapText="1"/>
      <protection hidden="1"/>
    </xf>
    <xf numFmtId="0" fontId="6" fillId="0" borderId="27" xfId="1" applyNumberFormat="1" applyFont="1" applyFill="1" applyBorder="1" applyAlignment="1" applyProtection="1">
      <alignment horizontal="center" vertical="top" wrapText="1"/>
      <protection hidden="1"/>
    </xf>
    <xf numFmtId="0" fontId="6" fillId="0" borderId="28" xfId="1" applyNumberFormat="1" applyFont="1" applyFill="1" applyBorder="1" applyAlignment="1" applyProtection="1">
      <alignment horizontal="center" vertical="top" wrapText="1"/>
      <protection hidden="1"/>
    </xf>
    <xf numFmtId="0" fontId="6" fillId="0" borderId="29" xfId="1" applyNumberFormat="1" applyFont="1" applyFill="1" applyBorder="1" applyAlignment="1" applyProtection="1">
      <alignment horizontal="left" vertical="justify"/>
      <protection hidden="1"/>
    </xf>
    <xf numFmtId="0" fontId="6" fillId="0" borderId="30" xfId="1" applyNumberFormat="1" applyFont="1" applyFill="1" applyBorder="1" applyAlignment="1" applyProtection="1">
      <alignment horizontal="left" vertical="justify"/>
      <protection hidden="1"/>
    </xf>
    <xf numFmtId="0" fontId="5" fillId="0" borderId="30" xfId="1" applyNumberFormat="1" applyFont="1" applyFill="1" applyBorder="1" applyAlignment="1" applyProtection="1">
      <protection hidden="1"/>
    </xf>
    <xf numFmtId="0" fontId="5" fillId="0" borderId="30" xfId="1" applyNumberFormat="1" applyFont="1" applyFill="1" applyBorder="1" applyAlignment="1" applyProtection="1">
      <alignment wrapText="1"/>
      <protection hidden="1"/>
    </xf>
    <xf numFmtId="0" fontId="6" fillId="0" borderId="30" xfId="1" applyNumberFormat="1" applyFont="1" applyFill="1" applyBorder="1" applyAlignment="1" applyProtection="1">
      <alignment horizontal="right" wrapText="1"/>
      <protection hidden="1"/>
    </xf>
    <xf numFmtId="4" fontId="6" fillId="0" borderId="30" xfId="1" applyNumberFormat="1" applyFont="1" applyFill="1" applyBorder="1" applyAlignment="1" applyProtection="1">
      <protection hidden="1"/>
    </xf>
    <xf numFmtId="4" fontId="6" fillId="0" borderId="31" xfId="1" applyNumberFormat="1" applyFont="1" applyFill="1" applyBorder="1" applyAlignment="1" applyProtection="1">
      <protection hidden="1"/>
    </xf>
    <xf numFmtId="0" fontId="5" fillId="0" borderId="25" xfId="1" applyNumberFormat="1" applyFont="1" applyFill="1" applyBorder="1" applyAlignment="1" applyProtection="1">
      <alignment wrapText="1"/>
      <protection hidden="1"/>
    </xf>
    <xf numFmtId="167" fontId="6" fillId="0" borderId="25" xfId="1" applyNumberFormat="1" applyFont="1" applyFill="1" applyBorder="1" applyAlignment="1" applyProtection="1">
      <alignment wrapText="1"/>
      <protection hidden="1"/>
    </xf>
    <xf numFmtId="168" fontId="6" fillId="0" borderId="25" xfId="1" applyNumberFormat="1" applyFont="1" applyFill="1" applyBorder="1" applyAlignment="1" applyProtection="1">
      <alignment horizontal="right" wrapText="1"/>
      <protection hidden="1"/>
    </xf>
    <xf numFmtId="166" fontId="6" fillId="0" borderId="25" xfId="1" applyNumberFormat="1" applyFont="1" applyFill="1" applyBorder="1" applyAlignment="1" applyProtection="1">
      <alignment horizontal="right" wrapText="1"/>
      <protection hidden="1"/>
    </xf>
    <xf numFmtId="4" fontId="6" fillId="0" borderId="25" xfId="1" applyNumberFormat="1" applyFont="1" applyFill="1" applyBorder="1" applyAlignment="1" applyProtection="1">
      <protection hidden="1"/>
    </xf>
    <xf numFmtId="4" fontId="6" fillId="0" borderId="12" xfId="1" applyNumberFormat="1" applyFont="1" applyFill="1" applyBorder="1" applyAlignment="1" applyProtection="1">
      <protection hidden="1"/>
    </xf>
    <xf numFmtId="166" fontId="6" fillId="0" borderId="15" xfId="1" applyNumberFormat="1" applyFont="1" applyFill="1" applyBorder="1" applyAlignment="1" applyProtection="1">
      <alignment horizontal="left" vertical="justify" wrapText="1"/>
      <protection hidden="1"/>
    </xf>
    <xf numFmtId="169" fontId="6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6" xfId="1" applyNumberFormat="1" applyFont="1" applyFill="1" applyBorder="1" applyAlignment="1" applyProtection="1">
      <alignment horizontal="left" vertical="justify" wrapText="1"/>
      <protection hidden="1"/>
    </xf>
    <xf numFmtId="167" fontId="5" fillId="0" borderId="16" xfId="1" applyNumberFormat="1" applyFont="1" applyFill="1" applyBorder="1" applyAlignment="1" applyProtection="1">
      <alignment wrapText="1"/>
      <protection hidden="1"/>
    </xf>
    <xf numFmtId="168" fontId="5" fillId="0" borderId="16" xfId="1" applyNumberFormat="1" applyFont="1" applyFill="1" applyBorder="1" applyAlignment="1" applyProtection="1">
      <alignment horizontal="right" wrapText="1"/>
      <protection hidden="1"/>
    </xf>
    <xf numFmtId="166" fontId="5" fillId="0" borderId="16" xfId="1" applyNumberFormat="1" applyFont="1" applyFill="1" applyBorder="1" applyAlignment="1" applyProtection="1">
      <alignment horizontal="right" wrapText="1"/>
      <protection hidden="1"/>
    </xf>
    <xf numFmtId="4" fontId="5" fillId="0" borderId="16" xfId="1" applyNumberFormat="1" applyFont="1" applyFill="1" applyBorder="1" applyAlignment="1" applyProtection="1">
      <protection hidden="1"/>
    </xf>
    <xf numFmtId="4" fontId="5" fillId="0" borderId="17" xfId="1" applyNumberFormat="1" applyFont="1" applyFill="1" applyBorder="1" applyAlignment="1" applyProtection="1">
      <protection hidden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distributed"/>
    </xf>
    <xf numFmtId="0" fontId="6" fillId="0" borderId="30" xfId="1" applyNumberFormat="1" applyFont="1" applyFill="1" applyBorder="1" applyAlignment="1" applyProtection="1">
      <alignment horizontal="left" vertical="justify"/>
      <protection hidden="1"/>
    </xf>
    <xf numFmtId="166" fontId="6" fillId="0" borderId="32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23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6" xfId="1" applyNumberFormat="1" applyFont="1" applyFill="1" applyBorder="1" applyAlignment="1" applyProtection="1">
      <alignment horizontal="center" vertical="justify"/>
      <protection hidden="1"/>
    </xf>
    <xf numFmtId="0" fontId="6" fillId="0" borderId="27" xfId="1" applyNumberFormat="1" applyFont="1" applyFill="1" applyBorder="1" applyAlignment="1" applyProtection="1">
      <alignment horizontal="center" vertical="justify"/>
      <protection hidden="1"/>
    </xf>
    <xf numFmtId="166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3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0" applyFont="1" applyBorder="1" applyAlignment="1">
      <alignment horizontal="left"/>
    </xf>
    <xf numFmtId="166" fontId="6" fillId="0" borderId="24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25" xfId="1" applyNumberFormat="1" applyFont="1" applyFill="1" applyBorder="1" applyAlignment="1" applyProtection="1">
      <alignment horizontal="left" vertical="justify" wrapText="1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85546875" customWidth="1"/>
    <col min="4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6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192</v>
      </c>
      <c r="D3" s="5"/>
      <c r="E3" s="6"/>
    </row>
    <row r="4" spans="1:5" ht="18" customHeight="1" x14ac:dyDescent="0.25">
      <c r="A4" s="1"/>
      <c r="B4" s="1"/>
      <c r="C4" s="7" t="s">
        <v>31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120" t="s">
        <v>7</v>
      </c>
      <c r="B6" s="121"/>
      <c r="C6" s="121"/>
      <c r="D6" s="2"/>
      <c r="E6" s="2"/>
    </row>
    <row r="7" spans="1:5" ht="18.75" x14ac:dyDescent="0.3">
      <c r="A7" s="122" t="s">
        <v>30</v>
      </c>
      <c r="B7" s="122"/>
      <c r="C7" s="122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8" t="s">
        <v>8</v>
      </c>
      <c r="B10" s="8" t="s">
        <v>9</v>
      </c>
      <c r="C10" s="9">
        <v>2018</v>
      </c>
      <c r="D10" s="8">
        <v>2019</v>
      </c>
      <c r="E10" s="8">
        <v>2020</v>
      </c>
    </row>
    <row r="11" spans="1:5" ht="46.5" customHeight="1" x14ac:dyDescent="0.25">
      <c r="A11" s="8" t="s">
        <v>10</v>
      </c>
      <c r="B11" s="10" t="s">
        <v>11</v>
      </c>
      <c r="C11" s="11">
        <v>0</v>
      </c>
      <c r="D11" s="12">
        <v>0</v>
      </c>
      <c r="E11" s="12">
        <v>0</v>
      </c>
    </row>
    <row r="12" spans="1:5" ht="39.75" customHeight="1" x14ac:dyDescent="0.25">
      <c r="A12" s="13" t="s">
        <v>12</v>
      </c>
      <c r="B12" s="14" t="s">
        <v>13</v>
      </c>
      <c r="C12" s="16">
        <f>C13+C17</f>
        <v>-1</v>
      </c>
      <c r="D12" s="12">
        <v>0</v>
      </c>
      <c r="E12" s="12">
        <v>0</v>
      </c>
    </row>
    <row r="13" spans="1:5" ht="21.75" customHeight="1" x14ac:dyDescent="0.25">
      <c r="A13" s="13" t="s">
        <v>14</v>
      </c>
      <c r="B13" s="14" t="s">
        <v>15</v>
      </c>
      <c r="C13" s="16">
        <f>C14</f>
        <v>-6835697.5700000003</v>
      </c>
      <c r="D13" s="15">
        <v>-5985730</v>
      </c>
      <c r="E13" s="12">
        <v>-5758400</v>
      </c>
    </row>
    <row r="14" spans="1:5" ht="24.75" customHeight="1" x14ac:dyDescent="0.25">
      <c r="A14" s="13" t="s">
        <v>16</v>
      </c>
      <c r="B14" s="14" t="s">
        <v>17</v>
      </c>
      <c r="C14" s="16">
        <f>C15</f>
        <v>-6835697.5700000003</v>
      </c>
      <c r="D14" s="15">
        <v>-5985730</v>
      </c>
      <c r="E14" s="12">
        <v>-5758400</v>
      </c>
    </row>
    <row r="15" spans="1:5" ht="31.5" customHeight="1" x14ac:dyDescent="0.25">
      <c r="A15" s="13" t="s">
        <v>18</v>
      </c>
      <c r="B15" s="14" t="s">
        <v>19</v>
      </c>
      <c r="C15" s="16">
        <v>-6835697.5700000003</v>
      </c>
      <c r="D15" s="15">
        <v>-5985730</v>
      </c>
      <c r="E15" s="12">
        <v>-5758400</v>
      </c>
    </row>
    <row r="16" spans="1:5" ht="31.5" x14ac:dyDescent="0.25">
      <c r="A16" s="13" t="s">
        <v>20</v>
      </c>
      <c r="B16" s="14" t="s">
        <v>21</v>
      </c>
      <c r="C16" s="16">
        <f>'приложение 5'!D11*(-1)</f>
        <v>-6471912</v>
      </c>
      <c r="D16" s="15">
        <v>-5985730</v>
      </c>
      <c r="E16" s="12">
        <v>-5758400</v>
      </c>
    </row>
    <row r="17" spans="1:5" ht="25.5" customHeight="1" x14ac:dyDescent="0.25">
      <c r="A17" s="13" t="s">
        <v>22</v>
      </c>
      <c r="B17" s="14" t="s">
        <v>23</v>
      </c>
      <c r="C17" s="16">
        <v>6835696.5700000003</v>
      </c>
      <c r="D17" s="15">
        <v>5985730</v>
      </c>
      <c r="E17" s="12">
        <v>5758400</v>
      </c>
    </row>
    <row r="18" spans="1:5" ht="23.25" customHeight="1" x14ac:dyDescent="0.25">
      <c r="A18" s="13" t="s">
        <v>24</v>
      </c>
      <c r="B18" s="14" t="s">
        <v>25</v>
      </c>
      <c r="C18" s="16">
        <v>6835696.5700000003</v>
      </c>
      <c r="D18" s="15">
        <v>5985730</v>
      </c>
      <c r="E18" s="12">
        <v>5758400</v>
      </c>
    </row>
    <row r="19" spans="1:5" ht="23.25" customHeight="1" x14ac:dyDescent="0.25">
      <c r="A19" s="13" t="s">
        <v>26</v>
      </c>
      <c r="B19" s="14" t="s">
        <v>27</v>
      </c>
      <c r="C19" s="17">
        <v>6835696.5700000003</v>
      </c>
      <c r="D19" s="15">
        <v>5985730</v>
      </c>
      <c r="E19" s="12">
        <v>5758400</v>
      </c>
    </row>
    <row r="20" spans="1:5" ht="41.25" customHeight="1" x14ac:dyDescent="0.25">
      <c r="A20" s="13" t="s">
        <v>28</v>
      </c>
      <c r="B20" s="14" t="s">
        <v>29</v>
      </c>
      <c r="C20" s="17">
        <v>6835696.5700000003</v>
      </c>
      <c r="D20" s="15">
        <v>5985730</v>
      </c>
      <c r="E20" s="12">
        <v>5758400</v>
      </c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1.1023622047244095" right="0.11811023622047245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/>
  </sheetViews>
  <sheetFormatPr defaultRowHeight="12.75" x14ac:dyDescent="0.2"/>
  <cols>
    <col min="1" max="1" width="38.85546875" customWidth="1"/>
    <col min="2" max="2" width="21" customWidth="1"/>
    <col min="4" max="4" width="12.28515625" customWidth="1"/>
    <col min="5" max="5" width="13" customWidth="1"/>
    <col min="6" max="6" width="14.140625" customWidth="1"/>
  </cols>
  <sheetData>
    <row r="1" spans="1:6" x14ac:dyDescent="0.2">
      <c r="A1" s="18"/>
      <c r="B1" s="18"/>
      <c r="C1" s="18"/>
      <c r="D1" s="18"/>
      <c r="E1" s="19" t="s">
        <v>34</v>
      </c>
    </row>
    <row r="2" spans="1:6" x14ac:dyDescent="0.2">
      <c r="A2" s="18"/>
      <c r="B2" s="18"/>
      <c r="C2" s="18"/>
      <c r="D2" s="18"/>
      <c r="E2" s="19" t="s">
        <v>35</v>
      </c>
    </row>
    <row r="3" spans="1:6" x14ac:dyDescent="0.2">
      <c r="A3" s="18"/>
      <c r="B3" s="18"/>
      <c r="C3" s="18"/>
      <c r="D3" s="18"/>
      <c r="E3" s="19" t="s">
        <v>36</v>
      </c>
    </row>
    <row r="4" spans="1:6" x14ac:dyDescent="0.2">
      <c r="A4" s="18"/>
      <c r="B4" s="18"/>
      <c r="C4" s="18"/>
      <c r="D4" s="123" t="s">
        <v>193</v>
      </c>
      <c r="E4" s="123"/>
    </row>
    <row r="5" spans="1:6" x14ac:dyDescent="0.2">
      <c r="A5" s="18"/>
      <c r="B5" s="18"/>
      <c r="C5" s="18"/>
      <c r="D5" s="18"/>
      <c r="E5" s="18"/>
    </row>
    <row r="6" spans="1:6" ht="27" customHeight="1" x14ac:dyDescent="0.2">
      <c r="A6" s="124" t="s">
        <v>37</v>
      </c>
      <c r="B6" s="124"/>
      <c r="C6" s="124"/>
      <c r="D6" s="124"/>
      <c r="E6" s="124"/>
    </row>
    <row r="7" spans="1:6" x14ac:dyDescent="0.2">
      <c r="A7" s="18"/>
      <c r="B7" s="18"/>
      <c r="C7" s="18"/>
      <c r="D7" s="18"/>
      <c r="E7" s="18"/>
    </row>
    <row r="8" spans="1:6" ht="13.5" thickBot="1" x14ac:dyDescent="0.25">
      <c r="A8" s="18"/>
      <c r="B8" s="18"/>
      <c r="C8" s="18"/>
      <c r="D8" s="18"/>
      <c r="E8" s="20" t="s">
        <v>38</v>
      </c>
    </row>
    <row r="9" spans="1:6" ht="22.5" x14ac:dyDescent="0.2">
      <c r="A9" s="21" t="s">
        <v>39</v>
      </c>
      <c r="B9" s="22" t="s">
        <v>40</v>
      </c>
      <c r="C9" s="23" t="s">
        <v>32</v>
      </c>
      <c r="D9" s="22">
        <v>2018</v>
      </c>
      <c r="E9" s="24">
        <v>2019</v>
      </c>
      <c r="F9" s="53">
        <v>2020</v>
      </c>
    </row>
    <row r="10" spans="1:6" x14ac:dyDescent="0.2">
      <c r="A10" s="25" t="s">
        <v>41</v>
      </c>
      <c r="B10" s="26" t="s">
        <v>42</v>
      </c>
      <c r="C10" s="26" t="s">
        <v>43</v>
      </c>
      <c r="D10" s="26" t="s">
        <v>43</v>
      </c>
      <c r="E10" s="27" t="s">
        <v>43</v>
      </c>
      <c r="F10" s="39"/>
    </row>
    <row r="11" spans="1:6" ht="23.25" customHeight="1" x14ac:dyDescent="0.2">
      <c r="A11" s="28" t="s">
        <v>44</v>
      </c>
      <c r="B11" s="29" t="s">
        <v>45</v>
      </c>
      <c r="C11" s="30">
        <f>C12+C45</f>
        <v>600600</v>
      </c>
      <c r="D11" s="30">
        <f t="shared" ref="D11:F11" si="0">D12+D45</f>
        <v>6471912</v>
      </c>
      <c r="E11" s="30">
        <f t="shared" si="0"/>
        <v>5985730</v>
      </c>
      <c r="F11" s="40">
        <f t="shared" si="0"/>
        <v>5758400</v>
      </c>
    </row>
    <row r="12" spans="1:6" ht="14.25" customHeight="1" x14ac:dyDescent="0.2">
      <c r="A12" s="32" t="s">
        <v>46</v>
      </c>
      <c r="B12" s="33" t="s">
        <v>47</v>
      </c>
      <c r="C12" s="30">
        <f>C13+C17+C23+C31+C42</f>
        <v>600</v>
      </c>
      <c r="D12" s="30">
        <f t="shared" ref="D12:F12" si="1">D13+D17+D23+D31+D42</f>
        <v>1930800</v>
      </c>
      <c r="E12" s="30">
        <f t="shared" si="1"/>
        <v>2027700</v>
      </c>
      <c r="F12" s="40">
        <f t="shared" si="1"/>
        <v>2080100</v>
      </c>
    </row>
    <row r="13" spans="1:6" ht="14.25" customHeight="1" x14ac:dyDescent="0.2">
      <c r="A13" s="32" t="s">
        <v>48</v>
      </c>
      <c r="B13" s="33" t="s">
        <v>49</v>
      </c>
      <c r="C13" s="30">
        <f>C14</f>
        <v>0</v>
      </c>
      <c r="D13" s="30">
        <f t="shared" ref="D13:F15" si="2">D14</f>
        <v>642000</v>
      </c>
      <c r="E13" s="30">
        <f t="shared" si="2"/>
        <v>669000</v>
      </c>
      <c r="F13" s="40">
        <f t="shared" si="2"/>
        <v>701000</v>
      </c>
    </row>
    <row r="14" spans="1:6" ht="14.25" customHeight="1" x14ac:dyDescent="0.2">
      <c r="A14" s="32" t="s">
        <v>50</v>
      </c>
      <c r="B14" s="33" t="s">
        <v>51</v>
      </c>
      <c r="C14" s="30">
        <f>C15</f>
        <v>0</v>
      </c>
      <c r="D14" s="30">
        <f t="shared" si="2"/>
        <v>642000</v>
      </c>
      <c r="E14" s="30">
        <f t="shared" si="2"/>
        <v>669000</v>
      </c>
      <c r="F14" s="40">
        <f t="shared" si="2"/>
        <v>701000</v>
      </c>
    </row>
    <row r="15" spans="1:6" ht="74.25" customHeight="1" x14ac:dyDescent="0.2">
      <c r="A15" s="32" t="s">
        <v>52</v>
      </c>
      <c r="B15" s="33" t="s">
        <v>53</v>
      </c>
      <c r="C15" s="30">
        <f>C16</f>
        <v>0</v>
      </c>
      <c r="D15" s="30">
        <f t="shared" si="2"/>
        <v>642000</v>
      </c>
      <c r="E15" s="30">
        <f t="shared" si="2"/>
        <v>669000</v>
      </c>
      <c r="F15" s="40">
        <f t="shared" si="2"/>
        <v>701000</v>
      </c>
    </row>
    <row r="16" spans="1:6" ht="74.25" customHeight="1" x14ac:dyDescent="0.2">
      <c r="A16" s="32" t="s">
        <v>52</v>
      </c>
      <c r="B16" s="33" t="s">
        <v>54</v>
      </c>
      <c r="C16" s="30"/>
      <c r="D16" s="30">
        <v>642000</v>
      </c>
      <c r="E16" s="31">
        <v>669000</v>
      </c>
      <c r="F16" s="41">
        <v>701000</v>
      </c>
    </row>
    <row r="17" spans="1:6" ht="39" customHeight="1" x14ac:dyDescent="0.2">
      <c r="A17" s="32" t="s">
        <v>55</v>
      </c>
      <c r="B17" s="33" t="s">
        <v>56</v>
      </c>
      <c r="C17" s="30">
        <f>C18</f>
        <v>0</v>
      </c>
      <c r="D17" s="30">
        <f t="shared" ref="D17:F17" si="3">D18</f>
        <v>536700</v>
      </c>
      <c r="E17" s="30">
        <f t="shared" si="3"/>
        <v>605700</v>
      </c>
      <c r="F17" s="40">
        <f t="shared" si="3"/>
        <v>625100</v>
      </c>
    </row>
    <row r="18" spans="1:6" ht="39" customHeight="1" x14ac:dyDescent="0.2">
      <c r="A18" s="32" t="s">
        <v>57</v>
      </c>
      <c r="B18" s="33" t="s">
        <v>58</v>
      </c>
      <c r="C18" s="30">
        <f>C19+C20+C21+C22</f>
        <v>0</v>
      </c>
      <c r="D18" s="30">
        <f t="shared" ref="D18:F18" si="4">D19+D20+D21+D22</f>
        <v>536700</v>
      </c>
      <c r="E18" s="30">
        <f t="shared" si="4"/>
        <v>605700</v>
      </c>
      <c r="F18" s="40">
        <f t="shared" si="4"/>
        <v>625100</v>
      </c>
    </row>
    <row r="19" spans="1:6" ht="74.25" customHeight="1" x14ac:dyDescent="0.2">
      <c r="A19" s="32" t="s">
        <v>59</v>
      </c>
      <c r="B19" s="33" t="s">
        <v>60</v>
      </c>
      <c r="C19" s="30"/>
      <c r="D19" s="30">
        <v>200200</v>
      </c>
      <c r="E19" s="31">
        <v>227000</v>
      </c>
      <c r="F19" s="41">
        <v>237800</v>
      </c>
    </row>
    <row r="20" spans="1:6" ht="85.5" customHeight="1" x14ac:dyDescent="0.2">
      <c r="A20" s="32" t="s">
        <v>61</v>
      </c>
      <c r="B20" s="33" t="s">
        <v>62</v>
      </c>
      <c r="C20" s="30"/>
      <c r="D20" s="30">
        <v>1500</v>
      </c>
      <c r="E20" s="31">
        <v>1600</v>
      </c>
      <c r="F20" s="41">
        <v>1600</v>
      </c>
    </row>
    <row r="21" spans="1:6" ht="71.25" customHeight="1" x14ac:dyDescent="0.2">
      <c r="A21" s="32" t="s">
        <v>63</v>
      </c>
      <c r="B21" s="33" t="s">
        <v>64</v>
      </c>
      <c r="C21" s="30"/>
      <c r="D21" s="30">
        <v>366000</v>
      </c>
      <c r="E21" s="31">
        <v>407800</v>
      </c>
      <c r="F21" s="41">
        <v>426900</v>
      </c>
    </row>
    <row r="22" spans="1:6" ht="71.25" customHeight="1" x14ac:dyDescent="0.2">
      <c r="A22" s="32" t="s">
        <v>65</v>
      </c>
      <c r="B22" s="33" t="s">
        <v>66</v>
      </c>
      <c r="C22" s="30"/>
      <c r="D22" s="30">
        <v>-31000</v>
      </c>
      <c r="E22" s="31">
        <v>-30700</v>
      </c>
      <c r="F22" s="41">
        <v>-41200</v>
      </c>
    </row>
    <row r="23" spans="1:6" ht="12.75" customHeight="1" x14ac:dyDescent="0.2">
      <c r="A23" s="32" t="s">
        <v>67</v>
      </c>
      <c r="B23" s="33" t="s">
        <v>68</v>
      </c>
      <c r="C23" s="30">
        <f>C24+C28</f>
        <v>0</v>
      </c>
      <c r="D23" s="30">
        <f t="shared" ref="D23:F23" si="5">D24+D28</f>
        <v>20500</v>
      </c>
      <c r="E23" s="30">
        <f t="shared" si="5"/>
        <v>22000</v>
      </c>
      <c r="F23" s="40">
        <f t="shared" si="5"/>
        <v>23000</v>
      </c>
    </row>
    <row r="24" spans="1:6" ht="26.25" customHeight="1" x14ac:dyDescent="0.2">
      <c r="A24" s="32" t="s">
        <v>69</v>
      </c>
      <c r="B24" s="33" t="s">
        <v>70</v>
      </c>
      <c r="C24" s="30">
        <f>C25</f>
        <v>0</v>
      </c>
      <c r="D24" s="30">
        <f t="shared" ref="D24:F26" si="6">D25</f>
        <v>20000</v>
      </c>
      <c r="E24" s="30">
        <f t="shared" si="6"/>
        <v>21000</v>
      </c>
      <c r="F24" s="40">
        <f t="shared" si="6"/>
        <v>22000</v>
      </c>
    </row>
    <row r="25" spans="1:6" ht="37.5" customHeight="1" x14ac:dyDescent="0.2">
      <c r="A25" s="32" t="s">
        <v>71</v>
      </c>
      <c r="B25" s="33" t="s">
        <v>72</v>
      </c>
      <c r="C25" s="30">
        <f>C26</f>
        <v>0</v>
      </c>
      <c r="D25" s="30">
        <f t="shared" si="6"/>
        <v>20000</v>
      </c>
      <c r="E25" s="30">
        <f t="shared" si="6"/>
        <v>21000</v>
      </c>
      <c r="F25" s="40">
        <f t="shared" si="6"/>
        <v>22000</v>
      </c>
    </row>
    <row r="26" spans="1:6" ht="37.5" customHeight="1" x14ac:dyDescent="0.2">
      <c r="A26" s="32" t="s">
        <v>71</v>
      </c>
      <c r="B26" s="33" t="s">
        <v>73</v>
      </c>
      <c r="C26" s="30">
        <f>C27</f>
        <v>0</v>
      </c>
      <c r="D26" s="30">
        <f t="shared" si="6"/>
        <v>20000</v>
      </c>
      <c r="E26" s="30">
        <f t="shared" si="6"/>
        <v>21000</v>
      </c>
      <c r="F26" s="40">
        <f t="shared" si="6"/>
        <v>22000</v>
      </c>
    </row>
    <row r="27" spans="1:6" ht="37.5" customHeight="1" x14ac:dyDescent="0.2">
      <c r="A27" s="32" t="s">
        <v>71</v>
      </c>
      <c r="B27" s="33" t="s">
        <v>74</v>
      </c>
      <c r="C27" s="30"/>
      <c r="D27" s="30">
        <v>20000</v>
      </c>
      <c r="E27" s="31">
        <v>21000</v>
      </c>
      <c r="F27" s="41">
        <v>22000</v>
      </c>
    </row>
    <row r="28" spans="1:6" ht="15.75" customHeight="1" x14ac:dyDescent="0.2">
      <c r="A28" s="32" t="s">
        <v>75</v>
      </c>
      <c r="B28" s="33" t="s">
        <v>76</v>
      </c>
      <c r="C28" s="30">
        <f>C29</f>
        <v>0</v>
      </c>
      <c r="D28" s="30">
        <f t="shared" ref="D28:F29" si="7">D29</f>
        <v>500</v>
      </c>
      <c r="E28" s="30">
        <f t="shared" si="7"/>
        <v>1000</v>
      </c>
      <c r="F28" s="40">
        <f t="shared" si="7"/>
        <v>1000</v>
      </c>
    </row>
    <row r="29" spans="1:6" ht="15.75" customHeight="1" x14ac:dyDescent="0.2">
      <c r="A29" s="32" t="s">
        <v>75</v>
      </c>
      <c r="B29" s="33" t="s">
        <v>77</v>
      </c>
      <c r="C29" s="30">
        <f>C30</f>
        <v>0</v>
      </c>
      <c r="D29" s="30">
        <f t="shared" si="7"/>
        <v>500</v>
      </c>
      <c r="E29" s="30">
        <f t="shared" si="7"/>
        <v>1000</v>
      </c>
      <c r="F29" s="40">
        <f t="shared" si="7"/>
        <v>1000</v>
      </c>
    </row>
    <row r="30" spans="1:6" ht="15.75" customHeight="1" x14ac:dyDescent="0.2">
      <c r="A30" s="32" t="s">
        <v>78</v>
      </c>
      <c r="B30" s="33" t="s">
        <v>79</v>
      </c>
      <c r="C30" s="30"/>
      <c r="D30" s="30">
        <v>500</v>
      </c>
      <c r="E30" s="31">
        <v>1000</v>
      </c>
      <c r="F30" s="41">
        <v>1000</v>
      </c>
    </row>
    <row r="31" spans="1:6" ht="15.75" customHeight="1" x14ac:dyDescent="0.2">
      <c r="A31" s="32" t="s">
        <v>80</v>
      </c>
      <c r="B31" s="33" t="s">
        <v>81</v>
      </c>
      <c r="C31" s="30">
        <f>C32+C35</f>
        <v>0</v>
      </c>
      <c r="D31" s="30">
        <f t="shared" ref="D31:F31" si="8">D32+D35</f>
        <v>731000</v>
      </c>
      <c r="E31" s="30">
        <f t="shared" si="8"/>
        <v>731000</v>
      </c>
      <c r="F31" s="40">
        <f t="shared" si="8"/>
        <v>731000</v>
      </c>
    </row>
    <row r="32" spans="1:6" ht="15.75" customHeight="1" x14ac:dyDescent="0.2">
      <c r="A32" s="32" t="s">
        <v>82</v>
      </c>
      <c r="B32" s="33" t="s">
        <v>83</v>
      </c>
      <c r="C32" s="30">
        <f>C33</f>
        <v>0</v>
      </c>
      <c r="D32" s="30">
        <f t="shared" ref="D32:F33" si="9">D33</f>
        <v>27000</v>
      </c>
      <c r="E32" s="30">
        <f t="shared" si="9"/>
        <v>27000</v>
      </c>
      <c r="F32" s="40">
        <f t="shared" si="9"/>
        <v>27000</v>
      </c>
    </row>
    <row r="33" spans="1:6" ht="49.5" customHeight="1" x14ac:dyDescent="0.2">
      <c r="A33" s="32" t="s">
        <v>84</v>
      </c>
      <c r="B33" s="33" t="s">
        <v>85</v>
      </c>
      <c r="C33" s="30">
        <f>C34</f>
        <v>0</v>
      </c>
      <c r="D33" s="30">
        <f t="shared" si="9"/>
        <v>27000</v>
      </c>
      <c r="E33" s="30">
        <f t="shared" si="9"/>
        <v>27000</v>
      </c>
      <c r="F33" s="40">
        <f t="shared" si="9"/>
        <v>27000</v>
      </c>
    </row>
    <row r="34" spans="1:6" ht="49.5" customHeight="1" x14ac:dyDescent="0.2">
      <c r="A34" s="32" t="s">
        <v>86</v>
      </c>
      <c r="B34" s="33" t="s">
        <v>87</v>
      </c>
      <c r="C34" s="30"/>
      <c r="D34" s="30">
        <v>27000</v>
      </c>
      <c r="E34" s="31">
        <v>27000</v>
      </c>
      <c r="F34" s="41">
        <v>27000</v>
      </c>
    </row>
    <row r="35" spans="1:6" ht="15" customHeight="1" x14ac:dyDescent="0.2">
      <c r="A35" s="32" t="s">
        <v>88</v>
      </c>
      <c r="B35" s="33" t="s">
        <v>89</v>
      </c>
      <c r="C35" s="30">
        <f>C36+C39</f>
        <v>0</v>
      </c>
      <c r="D35" s="30">
        <f t="shared" ref="D35:F35" si="10">D36+D39</f>
        <v>704000</v>
      </c>
      <c r="E35" s="30">
        <f t="shared" si="10"/>
        <v>704000</v>
      </c>
      <c r="F35" s="40">
        <f t="shared" si="10"/>
        <v>704000</v>
      </c>
    </row>
    <row r="36" spans="1:6" ht="15" customHeight="1" x14ac:dyDescent="0.2">
      <c r="A36" s="32" t="s">
        <v>90</v>
      </c>
      <c r="B36" s="33" t="s">
        <v>91</v>
      </c>
      <c r="C36" s="30">
        <f>C37</f>
        <v>0</v>
      </c>
      <c r="D36" s="30">
        <f t="shared" ref="D36:F37" si="11">D37</f>
        <v>125000</v>
      </c>
      <c r="E36" s="30">
        <f t="shared" si="11"/>
        <v>125000</v>
      </c>
      <c r="F36" s="40">
        <f t="shared" si="11"/>
        <v>125000</v>
      </c>
    </row>
    <row r="37" spans="1:6" ht="37.5" customHeight="1" x14ac:dyDescent="0.2">
      <c r="A37" s="32" t="s">
        <v>92</v>
      </c>
      <c r="B37" s="33" t="s">
        <v>93</v>
      </c>
      <c r="C37" s="30">
        <f>C38</f>
        <v>0</v>
      </c>
      <c r="D37" s="30">
        <f t="shared" si="11"/>
        <v>125000</v>
      </c>
      <c r="E37" s="30">
        <f t="shared" si="11"/>
        <v>125000</v>
      </c>
      <c r="F37" s="40">
        <f t="shared" si="11"/>
        <v>125000</v>
      </c>
    </row>
    <row r="38" spans="1:6" ht="71.25" customHeight="1" x14ac:dyDescent="0.2">
      <c r="A38" s="32" t="s">
        <v>94</v>
      </c>
      <c r="B38" s="33" t="s">
        <v>95</v>
      </c>
      <c r="C38" s="30"/>
      <c r="D38" s="30">
        <v>125000</v>
      </c>
      <c r="E38" s="31">
        <v>125000</v>
      </c>
      <c r="F38" s="41">
        <v>125000</v>
      </c>
    </row>
    <row r="39" spans="1:6" ht="13.5" customHeight="1" x14ac:dyDescent="0.2">
      <c r="A39" s="32" t="s">
        <v>96</v>
      </c>
      <c r="B39" s="33" t="s">
        <v>97</v>
      </c>
      <c r="C39" s="30">
        <f>C40</f>
        <v>0</v>
      </c>
      <c r="D39" s="30">
        <f t="shared" ref="D39:F40" si="12">D40</f>
        <v>579000</v>
      </c>
      <c r="E39" s="30">
        <f t="shared" si="12"/>
        <v>579000</v>
      </c>
      <c r="F39" s="40">
        <f t="shared" si="12"/>
        <v>579000</v>
      </c>
    </row>
    <row r="40" spans="1:6" ht="39" customHeight="1" x14ac:dyDescent="0.2">
      <c r="A40" s="32" t="s">
        <v>98</v>
      </c>
      <c r="B40" s="33" t="s">
        <v>99</v>
      </c>
      <c r="C40" s="30">
        <f>C41</f>
        <v>0</v>
      </c>
      <c r="D40" s="30">
        <f t="shared" si="12"/>
        <v>579000</v>
      </c>
      <c r="E40" s="30">
        <f t="shared" si="12"/>
        <v>579000</v>
      </c>
      <c r="F40" s="40">
        <f t="shared" si="12"/>
        <v>579000</v>
      </c>
    </row>
    <row r="41" spans="1:6" ht="67.5" x14ac:dyDescent="0.2">
      <c r="A41" s="32" t="s">
        <v>100</v>
      </c>
      <c r="B41" s="33" t="s">
        <v>101</v>
      </c>
      <c r="C41" s="30"/>
      <c r="D41" s="30">
        <v>579000</v>
      </c>
      <c r="E41" s="31">
        <v>579000</v>
      </c>
      <c r="F41" s="41">
        <v>579000</v>
      </c>
    </row>
    <row r="42" spans="1:6" ht="15" customHeight="1" x14ac:dyDescent="0.2">
      <c r="A42" s="42" t="s">
        <v>102</v>
      </c>
      <c r="B42" s="34" t="s">
        <v>103</v>
      </c>
      <c r="C42" s="35">
        <f>C43</f>
        <v>600</v>
      </c>
      <c r="D42" s="35">
        <f t="shared" ref="D42:F43" si="13">D43</f>
        <v>600</v>
      </c>
      <c r="E42" s="35">
        <f t="shared" si="13"/>
        <v>0</v>
      </c>
      <c r="F42" s="43">
        <f t="shared" si="13"/>
        <v>0</v>
      </c>
    </row>
    <row r="43" spans="1:6" ht="45.75" customHeight="1" x14ac:dyDescent="0.2">
      <c r="A43" s="44" t="s">
        <v>104</v>
      </c>
      <c r="B43" s="34" t="s">
        <v>105</v>
      </c>
      <c r="C43" s="36">
        <f>C44</f>
        <v>600</v>
      </c>
      <c r="D43" s="36">
        <f t="shared" si="13"/>
        <v>600</v>
      </c>
      <c r="E43" s="36">
        <f t="shared" si="13"/>
        <v>0</v>
      </c>
      <c r="F43" s="45">
        <f t="shared" si="13"/>
        <v>0</v>
      </c>
    </row>
    <row r="44" spans="1:6" ht="62.25" customHeight="1" x14ac:dyDescent="0.2">
      <c r="A44" s="44" t="s">
        <v>106</v>
      </c>
      <c r="B44" s="34" t="s">
        <v>107</v>
      </c>
      <c r="C44" s="36">
        <v>600</v>
      </c>
      <c r="D44" s="36">
        <v>600</v>
      </c>
      <c r="E44" s="36">
        <v>0</v>
      </c>
      <c r="F44" s="46">
        <v>0</v>
      </c>
    </row>
    <row r="45" spans="1:6" x14ac:dyDescent="0.2">
      <c r="A45" s="28" t="s">
        <v>108</v>
      </c>
      <c r="B45" s="29" t="s">
        <v>109</v>
      </c>
      <c r="C45" s="30">
        <f>C46+C57</f>
        <v>600000</v>
      </c>
      <c r="D45" s="30">
        <f t="shared" ref="D45:F45" si="14">D46+D57</f>
        <v>4541112</v>
      </c>
      <c r="E45" s="30">
        <f t="shared" si="14"/>
        <v>3958030</v>
      </c>
      <c r="F45" s="40">
        <f t="shared" si="14"/>
        <v>3678300</v>
      </c>
    </row>
    <row r="46" spans="1:6" ht="39.75" customHeight="1" x14ac:dyDescent="0.2">
      <c r="A46" s="32" t="s">
        <v>110</v>
      </c>
      <c r="B46" s="33" t="s">
        <v>111</v>
      </c>
      <c r="C46" s="30">
        <f>C47+C52</f>
        <v>500000</v>
      </c>
      <c r="D46" s="30">
        <f t="shared" ref="D46:F46" si="15">D47+D52</f>
        <v>4441112</v>
      </c>
      <c r="E46" s="30">
        <f t="shared" si="15"/>
        <v>3958030</v>
      </c>
      <c r="F46" s="40">
        <f t="shared" si="15"/>
        <v>3678300</v>
      </c>
    </row>
    <row r="47" spans="1:6" ht="27" customHeight="1" x14ac:dyDescent="0.2">
      <c r="A47" s="32" t="s">
        <v>112</v>
      </c>
      <c r="B47" s="33" t="s">
        <v>113</v>
      </c>
      <c r="C47" s="30">
        <f>C48+C50</f>
        <v>500000</v>
      </c>
      <c r="D47" s="30">
        <f t="shared" ref="D47:E47" si="16">D48+D50</f>
        <v>4360800</v>
      </c>
      <c r="E47" s="30">
        <f t="shared" si="16"/>
        <v>3877000</v>
      </c>
      <c r="F47" s="40">
        <f>F48+F50</f>
        <v>3594500</v>
      </c>
    </row>
    <row r="48" spans="1:6" ht="27" customHeight="1" x14ac:dyDescent="0.2">
      <c r="A48" s="32" t="s">
        <v>114</v>
      </c>
      <c r="B48" s="33" t="s">
        <v>115</v>
      </c>
      <c r="C48" s="30">
        <f>C49</f>
        <v>0</v>
      </c>
      <c r="D48" s="30">
        <f t="shared" ref="D48:F48" si="17">D49</f>
        <v>3860800</v>
      </c>
      <c r="E48" s="30">
        <f t="shared" si="17"/>
        <v>3877000</v>
      </c>
      <c r="F48" s="40">
        <f t="shared" si="17"/>
        <v>3594500</v>
      </c>
    </row>
    <row r="49" spans="1:6" ht="27" customHeight="1" x14ac:dyDescent="0.2">
      <c r="A49" s="32" t="s">
        <v>116</v>
      </c>
      <c r="B49" s="33" t="s">
        <v>117</v>
      </c>
      <c r="C49" s="30"/>
      <c r="D49" s="30">
        <v>3860800</v>
      </c>
      <c r="E49" s="31">
        <v>3877000</v>
      </c>
      <c r="F49" s="41">
        <v>3594500</v>
      </c>
    </row>
    <row r="50" spans="1:6" ht="27" customHeight="1" x14ac:dyDescent="0.2">
      <c r="A50" s="32" t="s">
        <v>134</v>
      </c>
      <c r="B50" s="33" t="s">
        <v>136</v>
      </c>
      <c r="C50" s="30">
        <f>C51</f>
        <v>500000</v>
      </c>
      <c r="D50" s="30">
        <f>D51</f>
        <v>500000</v>
      </c>
      <c r="E50" s="56">
        <f>E51</f>
        <v>0</v>
      </c>
      <c r="F50" s="54">
        <f>F51</f>
        <v>0</v>
      </c>
    </row>
    <row r="51" spans="1:6" ht="39" customHeight="1" x14ac:dyDescent="0.2">
      <c r="A51" s="32" t="s">
        <v>135</v>
      </c>
      <c r="B51" s="33" t="s">
        <v>137</v>
      </c>
      <c r="C51" s="30">
        <v>500000</v>
      </c>
      <c r="D51" s="30">
        <v>500000</v>
      </c>
      <c r="E51" s="57">
        <v>0</v>
      </c>
      <c r="F51" s="55">
        <v>0</v>
      </c>
    </row>
    <row r="52" spans="1:6" ht="27" customHeight="1" x14ac:dyDescent="0.2">
      <c r="A52" s="32" t="s">
        <v>118</v>
      </c>
      <c r="B52" s="33" t="s">
        <v>119</v>
      </c>
      <c r="C52" s="30">
        <f>C53+C55</f>
        <v>0</v>
      </c>
      <c r="D52" s="30">
        <f t="shared" ref="D52:F52" si="18">D53+D55</f>
        <v>80312</v>
      </c>
      <c r="E52" s="30">
        <f t="shared" si="18"/>
        <v>81030</v>
      </c>
      <c r="F52" s="40">
        <f t="shared" si="18"/>
        <v>83800</v>
      </c>
    </row>
    <row r="53" spans="1:6" ht="27" customHeight="1" x14ac:dyDescent="0.2">
      <c r="A53" s="32" t="s">
        <v>120</v>
      </c>
      <c r="B53" s="33" t="s">
        <v>121</v>
      </c>
      <c r="C53" s="30">
        <f>C54</f>
        <v>0</v>
      </c>
      <c r="D53" s="30">
        <f t="shared" ref="D53:F53" si="19">D54</f>
        <v>6000</v>
      </c>
      <c r="E53" s="30">
        <f t="shared" si="19"/>
        <v>6000</v>
      </c>
      <c r="F53" s="40">
        <f t="shared" si="19"/>
        <v>6000</v>
      </c>
    </row>
    <row r="54" spans="1:6" ht="27" customHeight="1" x14ac:dyDescent="0.2">
      <c r="A54" s="32" t="s">
        <v>122</v>
      </c>
      <c r="B54" s="33" t="s">
        <v>123</v>
      </c>
      <c r="C54" s="30"/>
      <c r="D54" s="30">
        <v>6000</v>
      </c>
      <c r="E54" s="31">
        <v>6000</v>
      </c>
      <c r="F54" s="41">
        <v>6000</v>
      </c>
    </row>
    <row r="55" spans="1:6" ht="34.5" customHeight="1" x14ac:dyDescent="0.2">
      <c r="A55" s="32" t="s">
        <v>124</v>
      </c>
      <c r="B55" s="33" t="s">
        <v>125</v>
      </c>
      <c r="C55" s="30">
        <f>C56</f>
        <v>0</v>
      </c>
      <c r="D55" s="30">
        <f t="shared" ref="D55:F55" si="20">D56</f>
        <v>74312</v>
      </c>
      <c r="E55" s="30">
        <f t="shared" si="20"/>
        <v>75030</v>
      </c>
      <c r="F55" s="40">
        <f t="shared" si="20"/>
        <v>77800</v>
      </c>
    </row>
    <row r="56" spans="1:6" ht="43.5" customHeight="1" x14ac:dyDescent="0.2">
      <c r="A56" s="32" t="s">
        <v>126</v>
      </c>
      <c r="B56" s="33" t="s">
        <v>127</v>
      </c>
      <c r="C56" s="30"/>
      <c r="D56" s="30">
        <v>74312</v>
      </c>
      <c r="E56" s="31">
        <v>75030</v>
      </c>
      <c r="F56" s="41">
        <v>77800</v>
      </c>
    </row>
    <row r="57" spans="1:6" ht="13.5" customHeight="1" x14ac:dyDescent="0.2">
      <c r="A57" s="47" t="s">
        <v>128</v>
      </c>
      <c r="B57" s="37" t="s">
        <v>129</v>
      </c>
      <c r="C57" s="38">
        <f>C58</f>
        <v>100000</v>
      </c>
      <c r="D57" s="38">
        <f t="shared" ref="D57:F58" si="21">D58</f>
        <v>100000</v>
      </c>
      <c r="E57" s="38">
        <f t="shared" si="21"/>
        <v>0</v>
      </c>
      <c r="F57" s="48">
        <f t="shared" si="21"/>
        <v>0</v>
      </c>
    </row>
    <row r="58" spans="1:6" ht="23.25" customHeight="1" x14ac:dyDescent="0.2">
      <c r="A58" s="47" t="s">
        <v>132</v>
      </c>
      <c r="B58" s="37" t="s">
        <v>133</v>
      </c>
      <c r="C58" s="38">
        <f>C59</f>
        <v>100000</v>
      </c>
      <c r="D58" s="38">
        <f t="shared" si="21"/>
        <v>100000</v>
      </c>
      <c r="E58" s="38">
        <f t="shared" si="21"/>
        <v>0</v>
      </c>
      <c r="F58" s="48">
        <f t="shared" si="21"/>
        <v>0</v>
      </c>
    </row>
    <row r="59" spans="1:6" ht="23.25" thickBot="1" x14ac:dyDescent="0.25">
      <c r="A59" s="49" t="s">
        <v>130</v>
      </c>
      <c r="B59" s="50" t="s">
        <v>131</v>
      </c>
      <c r="C59" s="51">
        <v>100000</v>
      </c>
      <c r="D59" s="51">
        <v>100000</v>
      </c>
      <c r="E59" s="51">
        <v>0</v>
      </c>
      <c r="F59" s="52">
        <v>0</v>
      </c>
    </row>
  </sheetData>
  <mergeCells count="2">
    <mergeCell ref="D4:E4"/>
    <mergeCell ref="A6:E6"/>
  </mergeCells>
  <pageMargins left="1.1023622047244095" right="0.11811023622047245" top="0.15748031496062992" bottom="0.15748031496062992" header="0.31496062992125984" footer="0.31496062992125984"/>
  <pageSetup paperSize="9" scale="84" fitToHeight="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opLeftCell="F1" workbookViewId="0">
      <selection activeCell="F1" sqref="F1"/>
    </sheetView>
  </sheetViews>
  <sheetFormatPr defaultRowHeight="12.75" x14ac:dyDescent="0.2"/>
  <cols>
    <col min="1" max="1" width="0.140625" style="86" hidden="1" customWidth="1"/>
    <col min="2" max="4" width="10.28515625" style="86" hidden="1" customWidth="1"/>
    <col min="5" max="5" width="3.140625" style="86" hidden="1" customWidth="1"/>
    <col min="6" max="8" width="9.140625" style="82"/>
    <col min="9" max="9" width="19.42578125" style="82" customWidth="1"/>
    <col min="10" max="10" width="5.5703125" style="83" customWidth="1"/>
    <col min="11" max="11" width="4.85546875" style="83" customWidth="1"/>
    <col min="12" max="12" width="10.85546875" style="83" customWidth="1"/>
    <col min="13" max="13" width="5.140625" style="83" customWidth="1"/>
    <col min="14" max="14" width="12.140625" style="83" customWidth="1"/>
    <col min="15" max="15" width="11.5703125" style="83" customWidth="1"/>
    <col min="16" max="16" width="11.85546875" style="83" customWidth="1"/>
    <col min="17" max="17" width="11.7109375" style="83" customWidth="1"/>
  </cols>
  <sheetData>
    <row r="1" spans="1:17" x14ac:dyDescent="0.2">
      <c r="A1" s="69"/>
      <c r="B1" s="69"/>
      <c r="C1" s="69"/>
      <c r="D1" s="69"/>
      <c r="E1" s="69"/>
      <c r="F1" s="76"/>
      <c r="G1" s="76"/>
      <c r="H1" s="76"/>
      <c r="I1" s="76"/>
      <c r="J1" s="77"/>
      <c r="K1" s="77"/>
      <c r="L1" s="78"/>
      <c r="M1" s="78"/>
      <c r="N1" s="88" t="s">
        <v>191</v>
      </c>
      <c r="O1" s="77"/>
      <c r="P1" s="77"/>
      <c r="Q1" s="77"/>
    </row>
    <row r="2" spans="1:17" x14ac:dyDescent="0.2">
      <c r="A2" s="69"/>
      <c r="B2" s="69"/>
      <c r="C2" s="69"/>
      <c r="D2" s="69"/>
      <c r="E2" s="69"/>
      <c r="F2" s="76"/>
      <c r="G2" s="76"/>
      <c r="H2" s="76"/>
      <c r="I2" s="76"/>
      <c r="J2" s="77"/>
      <c r="K2" s="77"/>
      <c r="L2" s="78"/>
      <c r="M2" s="78"/>
      <c r="N2" s="88" t="s">
        <v>35</v>
      </c>
      <c r="O2" s="77"/>
      <c r="P2" s="77"/>
      <c r="Q2" s="77"/>
    </row>
    <row r="3" spans="1:17" x14ac:dyDescent="0.2">
      <c r="A3" s="69"/>
      <c r="B3" s="69"/>
      <c r="C3" s="69"/>
      <c r="D3" s="69"/>
      <c r="E3" s="69"/>
      <c r="F3" s="76"/>
      <c r="G3" s="76"/>
      <c r="H3" s="76"/>
      <c r="I3" s="76"/>
      <c r="J3" s="77"/>
      <c r="K3" s="77"/>
      <c r="L3" s="78"/>
      <c r="M3" s="78"/>
      <c r="N3" s="88" t="s">
        <v>36</v>
      </c>
      <c r="O3" s="77"/>
      <c r="P3" s="77"/>
      <c r="Q3" s="77"/>
    </row>
    <row r="4" spans="1:17" x14ac:dyDescent="0.2">
      <c r="A4" s="69"/>
      <c r="B4" s="69"/>
      <c r="C4" s="69"/>
      <c r="D4" s="69"/>
      <c r="E4" s="69"/>
      <c r="F4" s="76"/>
      <c r="G4" s="76"/>
      <c r="H4" s="76"/>
      <c r="I4" s="76"/>
      <c r="J4" s="77"/>
      <c r="K4" s="77"/>
      <c r="L4" s="78"/>
      <c r="M4" s="78"/>
      <c r="N4" s="88" t="s">
        <v>194</v>
      </c>
      <c r="O4" s="77"/>
      <c r="P4" s="77"/>
      <c r="Q4" s="77"/>
    </row>
    <row r="5" spans="1:17" x14ac:dyDescent="0.2">
      <c r="A5" s="69"/>
      <c r="B5" s="69"/>
      <c r="C5" s="69"/>
      <c r="D5" s="69"/>
      <c r="E5" s="69"/>
      <c r="F5" s="76"/>
      <c r="G5" s="76"/>
      <c r="H5" s="76"/>
      <c r="I5" s="76"/>
      <c r="J5" s="77"/>
      <c r="K5" s="77"/>
      <c r="L5" s="78"/>
      <c r="M5" s="78"/>
      <c r="N5" s="77"/>
      <c r="O5" s="77"/>
      <c r="P5" s="77"/>
      <c r="Q5" s="77"/>
    </row>
    <row r="6" spans="1:17" x14ac:dyDescent="0.2">
      <c r="A6" s="134" t="s">
        <v>190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7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58"/>
      <c r="O7" s="58"/>
      <c r="P7" s="58"/>
      <c r="Q7" s="89" t="s">
        <v>38</v>
      </c>
    </row>
    <row r="8" spans="1:17" ht="13.5" thickBot="1" x14ac:dyDescent="0.25">
      <c r="A8" s="70"/>
      <c r="B8" s="71" t="s">
        <v>138</v>
      </c>
      <c r="C8" s="70"/>
      <c r="D8" s="70"/>
      <c r="E8" s="70"/>
      <c r="F8" s="79"/>
      <c r="G8" s="79"/>
      <c r="H8" s="79"/>
      <c r="I8" s="79"/>
      <c r="J8" s="81"/>
      <c r="K8" s="81"/>
      <c r="L8" s="81"/>
      <c r="M8" s="81"/>
      <c r="N8" s="58"/>
      <c r="O8" s="58"/>
      <c r="P8" s="58"/>
      <c r="Q8" s="58"/>
    </row>
    <row r="9" spans="1:17" x14ac:dyDescent="0.2">
      <c r="A9" s="136" t="s">
        <v>139</v>
      </c>
      <c r="B9" s="137"/>
      <c r="C9" s="137"/>
      <c r="D9" s="137"/>
      <c r="E9" s="137"/>
      <c r="F9" s="137"/>
      <c r="G9" s="137"/>
      <c r="H9" s="137"/>
      <c r="I9" s="137"/>
      <c r="J9" s="96" t="s">
        <v>184</v>
      </c>
      <c r="K9" s="96" t="s">
        <v>185</v>
      </c>
      <c r="L9" s="96" t="s">
        <v>141</v>
      </c>
      <c r="M9" s="96" t="s">
        <v>142</v>
      </c>
      <c r="N9" s="96" t="s">
        <v>32</v>
      </c>
      <c r="O9" s="96">
        <v>2018</v>
      </c>
      <c r="P9" s="96">
        <v>2019</v>
      </c>
      <c r="Q9" s="97">
        <v>2020</v>
      </c>
    </row>
    <row r="10" spans="1:17" x14ac:dyDescent="0.2">
      <c r="A10" s="138" t="s">
        <v>144</v>
      </c>
      <c r="B10" s="139"/>
      <c r="C10" s="139"/>
      <c r="D10" s="139"/>
      <c r="E10" s="139"/>
      <c r="F10" s="139"/>
      <c r="G10" s="139"/>
      <c r="H10" s="139"/>
      <c r="I10" s="139"/>
      <c r="J10" s="60">
        <v>1</v>
      </c>
      <c r="K10" s="60">
        <v>0</v>
      </c>
      <c r="L10" s="61">
        <v>0</v>
      </c>
      <c r="M10" s="62">
        <v>0</v>
      </c>
      <c r="N10" s="63">
        <f>N11+N12+N13</f>
        <v>120150</v>
      </c>
      <c r="O10" s="63">
        <f>O11+O12+O13</f>
        <v>3037076</v>
      </c>
      <c r="P10" s="63">
        <f>P11+P12+P13</f>
        <v>2892838</v>
      </c>
      <c r="Q10" s="91">
        <f>Q11+Q12+Q13</f>
        <v>2838838</v>
      </c>
    </row>
    <row r="11" spans="1:17" s="1" customFormat="1" x14ac:dyDescent="0.2">
      <c r="A11" s="94"/>
      <c r="B11" s="85"/>
      <c r="C11" s="133" t="s">
        <v>145</v>
      </c>
      <c r="D11" s="133"/>
      <c r="E11" s="133"/>
      <c r="F11" s="133"/>
      <c r="G11" s="133"/>
      <c r="H11" s="133"/>
      <c r="I11" s="133"/>
      <c r="J11" s="64">
        <v>1</v>
      </c>
      <c r="K11" s="64">
        <v>2</v>
      </c>
      <c r="L11" s="65">
        <v>0</v>
      </c>
      <c r="M11" s="66">
        <v>0</v>
      </c>
      <c r="N11" s="67">
        <v>0</v>
      </c>
      <c r="O11" s="67">
        <v>684900</v>
      </c>
      <c r="P11" s="67">
        <v>684900</v>
      </c>
      <c r="Q11" s="93">
        <v>684900</v>
      </c>
    </row>
    <row r="12" spans="1:17" s="1" customFormat="1" x14ac:dyDescent="0.2">
      <c r="A12" s="94"/>
      <c r="B12" s="85"/>
      <c r="C12" s="75"/>
      <c r="D12" s="75"/>
      <c r="E12" s="133" t="s">
        <v>151</v>
      </c>
      <c r="F12" s="133"/>
      <c r="G12" s="133"/>
      <c r="H12" s="133"/>
      <c r="I12" s="133"/>
      <c r="J12" s="64">
        <v>1</v>
      </c>
      <c r="K12" s="64">
        <v>4</v>
      </c>
      <c r="L12" s="65">
        <v>0</v>
      </c>
      <c r="M12" s="66">
        <v>0</v>
      </c>
      <c r="N12" s="67">
        <v>100000</v>
      </c>
      <c r="O12" s="67">
        <v>2332026</v>
      </c>
      <c r="P12" s="67">
        <v>2207938</v>
      </c>
      <c r="Q12" s="93">
        <v>2153938</v>
      </c>
    </row>
    <row r="13" spans="1:17" s="1" customFormat="1" x14ac:dyDescent="0.2">
      <c r="A13" s="94"/>
      <c r="B13" s="85"/>
      <c r="C13" s="75"/>
      <c r="D13" s="75"/>
      <c r="E13" s="75"/>
      <c r="F13" s="133" t="s">
        <v>188</v>
      </c>
      <c r="G13" s="133"/>
      <c r="H13" s="133"/>
      <c r="I13" s="133"/>
      <c r="J13" s="64">
        <v>1</v>
      </c>
      <c r="K13" s="64">
        <v>6</v>
      </c>
      <c r="L13" s="65">
        <v>0</v>
      </c>
      <c r="M13" s="66">
        <v>0</v>
      </c>
      <c r="N13" s="67">
        <v>20150</v>
      </c>
      <c r="O13" s="67">
        <v>20150</v>
      </c>
      <c r="P13" s="67">
        <v>0</v>
      </c>
      <c r="Q13" s="93">
        <v>0</v>
      </c>
    </row>
    <row r="14" spans="1:17" x14ac:dyDescent="0.2">
      <c r="A14" s="126" t="s">
        <v>157</v>
      </c>
      <c r="B14" s="127"/>
      <c r="C14" s="127"/>
      <c r="D14" s="127"/>
      <c r="E14" s="127"/>
      <c r="F14" s="127"/>
      <c r="G14" s="127"/>
      <c r="H14" s="127"/>
      <c r="I14" s="128"/>
      <c r="J14" s="60">
        <v>2</v>
      </c>
      <c r="K14" s="60">
        <v>0</v>
      </c>
      <c r="L14" s="61">
        <v>0</v>
      </c>
      <c r="M14" s="62">
        <v>0</v>
      </c>
      <c r="N14" s="63">
        <f>N15</f>
        <v>112</v>
      </c>
      <c r="O14" s="63">
        <f t="shared" ref="O14:Q14" si="0">O15</f>
        <v>74312</v>
      </c>
      <c r="P14" s="63">
        <f t="shared" si="0"/>
        <v>74200</v>
      </c>
      <c r="Q14" s="91">
        <f t="shared" si="0"/>
        <v>74200</v>
      </c>
    </row>
    <row r="15" spans="1:17" s="1" customFormat="1" x14ac:dyDescent="0.2">
      <c r="A15" s="94"/>
      <c r="B15" s="85"/>
      <c r="C15" s="129" t="s">
        <v>1</v>
      </c>
      <c r="D15" s="130"/>
      <c r="E15" s="130"/>
      <c r="F15" s="130"/>
      <c r="G15" s="130"/>
      <c r="H15" s="130"/>
      <c r="I15" s="131"/>
      <c r="J15" s="64">
        <v>2</v>
      </c>
      <c r="K15" s="64">
        <v>3</v>
      </c>
      <c r="L15" s="65">
        <v>0</v>
      </c>
      <c r="M15" s="66">
        <v>0</v>
      </c>
      <c r="N15" s="67">
        <v>112</v>
      </c>
      <c r="O15" s="67">
        <v>74312</v>
      </c>
      <c r="P15" s="67">
        <v>74200</v>
      </c>
      <c r="Q15" s="93">
        <v>74200</v>
      </c>
    </row>
    <row r="16" spans="1:17" x14ac:dyDescent="0.2">
      <c r="A16" s="126" t="s">
        <v>162</v>
      </c>
      <c r="B16" s="127"/>
      <c r="C16" s="127"/>
      <c r="D16" s="127"/>
      <c r="E16" s="127"/>
      <c r="F16" s="127"/>
      <c r="G16" s="127"/>
      <c r="H16" s="127"/>
      <c r="I16" s="128"/>
      <c r="J16" s="60">
        <v>3</v>
      </c>
      <c r="K16" s="60">
        <v>0</v>
      </c>
      <c r="L16" s="61">
        <v>0</v>
      </c>
      <c r="M16" s="62">
        <v>0</v>
      </c>
      <c r="N16" s="63">
        <f>N17+N18+N19</f>
        <v>0</v>
      </c>
      <c r="O16" s="63">
        <f>O17+O18+O19</f>
        <v>149300</v>
      </c>
      <c r="P16" s="63">
        <f>P17+P18+P19</f>
        <v>149300</v>
      </c>
      <c r="Q16" s="91">
        <f>Q17+Q18+Q19</f>
        <v>149300</v>
      </c>
    </row>
    <row r="17" spans="1:17" s="1" customFormat="1" x14ac:dyDescent="0.2">
      <c r="A17" s="94"/>
      <c r="B17" s="84"/>
      <c r="C17" s="84"/>
      <c r="D17" s="84"/>
      <c r="E17" s="84"/>
      <c r="F17" s="132" t="s">
        <v>5</v>
      </c>
      <c r="G17" s="132"/>
      <c r="H17" s="132"/>
      <c r="I17" s="132"/>
      <c r="J17" s="64">
        <v>3</v>
      </c>
      <c r="K17" s="64">
        <v>4</v>
      </c>
      <c r="L17" s="65">
        <v>0</v>
      </c>
      <c r="M17" s="66">
        <v>0</v>
      </c>
      <c r="N17" s="67">
        <v>0</v>
      </c>
      <c r="O17" s="67">
        <v>6000</v>
      </c>
      <c r="P17" s="67">
        <v>6000</v>
      </c>
      <c r="Q17" s="93">
        <v>6000</v>
      </c>
    </row>
    <row r="18" spans="1:17" s="1" customFormat="1" x14ac:dyDescent="0.2">
      <c r="A18" s="94"/>
      <c r="B18" s="85"/>
      <c r="C18" s="129" t="s">
        <v>2</v>
      </c>
      <c r="D18" s="130"/>
      <c r="E18" s="130"/>
      <c r="F18" s="130"/>
      <c r="G18" s="130"/>
      <c r="H18" s="130"/>
      <c r="I18" s="131"/>
      <c r="J18" s="64">
        <v>3</v>
      </c>
      <c r="K18" s="64">
        <v>10</v>
      </c>
      <c r="L18" s="65">
        <v>0</v>
      </c>
      <c r="M18" s="66">
        <v>0</v>
      </c>
      <c r="N18" s="67">
        <v>0</v>
      </c>
      <c r="O18" s="67">
        <v>137300</v>
      </c>
      <c r="P18" s="67">
        <v>137300</v>
      </c>
      <c r="Q18" s="93">
        <v>137300</v>
      </c>
    </row>
    <row r="19" spans="1:17" s="1" customFormat="1" x14ac:dyDescent="0.2">
      <c r="A19" s="94"/>
      <c r="B19" s="85"/>
      <c r="C19" s="75"/>
      <c r="D19" s="75"/>
      <c r="E19" s="75"/>
      <c r="F19" s="133" t="s">
        <v>166</v>
      </c>
      <c r="G19" s="133"/>
      <c r="H19" s="133"/>
      <c r="I19" s="133"/>
      <c r="J19" s="64">
        <v>3</v>
      </c>
      <c r="K19" s="64">
        <v>14</v>
      </c>
      <c r="L19" s="65">
        <v>0</v>
      </c>
      <c r="M19" s="66">
        <v>0</v>
      </c>
      <c r="N19" s="67">
        <v>0</v>
      </c>
      <c r="O19" s="67">
        <v>6000</v>
      </c>
      <c r="P19" s="67">
        <v>6000</v>
      </c>
      <c r="Q19" s="93">
        <v>6000</v>
      </c>
    </row>
    <row r="20" spans="1:17" x14ac:dyDescent="0.2">
      <c r="A20" s="126" t="s">
        <v>168</v>
      </c>
      <c r="B20" s="127"/>
      <c r="C20" s="127"/>
      <c r="D20" s="127"/>
      <c r="E20" s="127"/>
      <c r="F20" s="127"/>
      <c r="G20" s="127"/>
      <c r="H20" s="127"/>
      <c r="I20" s="128"/>
      <c r="J20" s="60">
        <v>4</v>
      </c>
      <c r="K20" s="60">
        <v>0</v>
      </c>
      <c r="L20" s="61">
        <v>0</v>
      </c>
      <c r="M20" s="62">
        <v>0</v>
      </c>
      <c r="N20" s="63">
        <f>N21</f>
        <v>49074.9</v>
      </c>
      <c r="O20" s="63">
        <f t="shared" ref="O20:Q20" si="1">O21</f>
        <v>585774.9</v>
      </c>
      <c r="P20" s="63">
        <f t="shared" si="1"/>
        <v>495000</v>
      </c>
      <c r="Q20" s="91">
        <f t="shared" si="1"/>
        <v>515000</v>
      </c>
    </row>
    <row r="21" spans="1:17" s="1" customFormat="1" x14ac:dyDescent="0.2">
      <c r="A21" s="94"/>
      <c r="B21" s="84"/>
      <c r="C21" s="84"/>
      <c r="D21" s="84"/>
      <c r="E21" s="84"/>
      <c r="F21" s="132" t="s">
        <v>169</v>
      </c>
      <c r="G21" s="132"/>
      <c r="H21" s="132"/>
      <c r="I21" s="132"/>
      <c r="J21" s="64">
        <v>4</v>
      </c>
      <c r="K21" s="64">
        <v>9</v>
      </c>
      <c r="L21" s="65">
        <v>0</v>
      </c>
      <c r="M21" s="66">
        <v>0</v>
      </c>
      <c r="N21" s="67">
        <v>49074.9</v>
      </c>
      <c r="O21" s="67">
        <v>585774.9</v>
      </c>
      <c r="P21" s="67">
        <v>495000</v>
      </c>
      <c r="Q21" s="93">
        <v>515000</v>
      </c>
    </row>
    <row r="22" spans="1:17" x14ac:dyDescent="0.2">
      <c r="A22" s="126" t="s">
        <v>172</v>
      </c>
      <c r="B22" s="127"/>
      <c r="C22" s="127"/>
      <c r="D22" s="127"/>
      <c r="E22" s="127"/>
      <c r="F22" s="127"/>
      <c r="G22" s="127"/>
      <c r="H22" s="127"/>
      <c r="I22" s="128"/>
      <c r="J22" s="60">
        <v>5</v>
      </c>
      <c r="K22" s="60">
        <v>0</v>
      </c>
      <c r="L22" s="61">
        <v>0</v>
      </c>
      <c r="M22" s="62">
        <v>0</v>
      </c>
      <c r="N22" s="63">
        <f>N23</f>
        <v>515421.67</v>
      </c>
      <c r="O22" s="63">
        <f t="shared" ref="O22:Q22" si="2">O23</f>
        <v>950420.81</v>
      </c>
      <c r="P22" s="63">
        <f t="shared" si="2"/>
        <v>565955.5</v>
      </c>
      <c r="Q22" s="91">
        <f t="shared" si="2"/>
        <v>528555.5</v>
      </c>
    </row>
    <row r="23" spans="1:17" s="1" customFormat="1" x14ac:dyDescent="0.2">
      <c r="A23" s="94"/>
      <c r="B23" s="85"/>
      <c r="C23" s="129" t="s">
        <v>3</v>
      </c>
      <c r="D23" s="130"/>
      <c r="E23" s="130"/>
      <c r="F23" s="130"/>
      <c r="G23" s="130"/>
      <c r="H23" s="130"/>
      <c r="I23" s="131"/>
      <c r="J23" s="64">
        <v>5</v>
      </c>
      <c r="K23" s="64">
        <v>3</v>
      </c>
      <c r="L23" s="65">
        <v>0</v>
      </c>
      <c r="M23" s="66">
        <v>0</v>
      </c>
      <c r="N23" s="67">
        <v>515421.67</v>
      </c>
      <c r="O23" s="67">
        <v>950420.81</v>
      </c>
      <c r="P23" s="67">
        <v>565955.5</v>
      </c>
      <c r="Q23" s="93">
        <v>528555.5</v>
      </c>
    </row>
    <row r="24" spans="1:17" x14ac:dyDescent="0.2">
      <c r="A24" s="126" t="s">
        <v>175</v>
      </c>
      <c r="B24" s="127"/>
      <c r="C24" s="127"/>
      <c r="D24" s="127"/>
      <c r="E24" s="127"/>
      <c r="F24" s="127"/>
      <c r="G24" s="127"/>
      <c r="H24" s="127"/>
      <c r="I24" s="128"/>
      <c r="J24" s="60">
        <v>8</v>
      </c>
      <c r="K24" s="60">
        <v>0</v>
      </c>
      <c r="L24" s="61">
        <v>0</v>
      </c>
      <c r="M24" s="62">
        <v>0</v>
      </c>
      <c r="N24" s="63">
        <f>N25</f>
        <v>779850</v>
      </c>
      <c r="O24" s="63">
        <f t="shared" ref="O24:Q24" si="3">O25</f>
        <v>2538924.86</v>
      </c>
      <c r="P24" s="63">
        <f t="shared" si="3"/>
        <v>1808436.5</v>
      </c>
      <c r="Q24" s="91">
        <f t="shared" si="3"/>
        <v>1652506.5</v>
      </c>
    </row>
    <row r="25" spans="1:17" s="1" customFormat="1" x14ac:dyDescent="0.2">
      <c r="A25" s="94"/>
      <c r="B25" s="85"/>
      <c r="C25" s="129" t="s">
        <v>4</v>
      </c>
      <c r="D25" s="130"/>
      <c r="E25" s="130"/>
      <c r="F25" s="130"/>
      <c r="G25" s="130"/>
      <c r="H25" s="130"/>
      <c r="I25" s="131"/>
      <c r="J25" s="64">
        <v>8</v>
      </c>
      <c r="K25" s="64">
        <v>1</v>
      </c>
      <c r="L25" s="65">
        <v>0</v>
      </c>
      <c r="M25" s="66">
        <v>0</v>
      </c>
      <c r="N25" s="67">
        <v>779850</v>
      </c>
      <c r="O25" s="67">
        <v>2538924.86</v>
      </c>
      <c r="P25" s="67">
        <v>1808436.5</v>
      </c>
      <c r="Q25" s="93">
        <v>1652506.5</v>
      </c>
    </row>
    <row r="26" spans="1:17" ht="13.5" thickBot="1" x14ac:dyDescent="0.25">
      <c r="A26" s="98"/>
      <c r="B26" s="99"/>
      <c r="C26" s="99"/>
      <c r="D26" s="99"/>
      <c r="E26" s="99"/>
      <c r="F26" s="125" t="s">
        <v>180</v>
      </c>
      <c r="G26" s="125"/>
      <c r="H26" s="125"/>
      <c r="I26" s="125"/>
      <c r="J26" s="101"/>
      <c r="K26" s="101"/>
      <c r="L26" s="102"/>
      <c r="M26" s="102"/>
      <c r="N26" s="103">
        <f>N10+N14+N16+N20+N22+N24</f>
        <v>1464608.5699999998</v>
      </c>
      <c r="O26" s="103">
        <f>O10+O14+O16+O20+O22+O24</f>
        <v>7335808.5700000003</v>
      </c>
      <c r="P26" s="103">
        <f>P10+P14+P16+P20+P22+P24</f>
        <v>5985730</v>
      </c>
      <c r="Q26" s="104">
        <f>Q10+Q14+Q16+Q20+Q22+Q24</f>
        <v>5758400</v>
      </c>
    </row>
  </sheetData>
  <mergeCells count="20">
    <mergeCell ref="A6:Q6"/>
    <mergeCell ref="A7:M7"/>
    <mergeCell ref="A9:I9"/>
    <mergeCell ref="A10:I10"/>
    <mergeCell ref="C11:I11"/>
    <mergeCell ref="A16:I16"/>
    <mergeCell ref="A14:I14"/>
    <mergeCell ref="C15:I15"/>
    <mergeCell ref="F13:I13"/>
    <mergeCell ref="E12:I12"/>
    <mergeCell ref="A20:I20"/>
    <mergeCell ref="F21:I21"/>
    <mergeCell ref="F19:I19"/>
    <mergeCell ref="F17:I17"/>
    <mergeCell ref="C18:I18"/>
    <mergeCell ref="F26:I26"/>
    <mergeCell ref="A24:I24"/>
    <mergeCell ref="C25:I25"/>
    <mergeCell ref="A22:I22"/>
    <mergeCell ref="C23:I23"/>
  </mergeCells>
  <pageMargins left="1.1023622047244095" right="0.11811023622047245" top="0.55118110236220474" bottom="0.55118110236220474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topLeftCell="F1" workbookViewId="0">
      <selection activeCell="N5" sqref="N5"/>
    </sheetView>
  </sheetViews>
  <sheetFormatPr defaultRowHeight="12.75" x14ac:dyDescent="0.2"/>
  <cols>
    <col min="1" max="1" width="0.140625" style="86" hidden="1" customWidth="1"/>
    <col min="2" max="4" width="10.28515625" style="86" hidden="1" customWidth="1"/>
    <col min="5" max="5" width="3.140625" style="86" hidden="1" customWidth="1"/>
    <col min="6" max="8" width="9.140625" style="82"/>
    <col min="9" max="9" width="19.42578125" style="82" customWidth="1"/>
    <col min="10" max="10" width="5.5703125" style="83" customWidth="1"/>
    <col min="11" max="11" width="4.85546875" style="83" customWidth="1"/>
    <col min="12" max="12" width="10.85546875" style="83" customWidth="1"/>
    <col min="13" max="13" width="5.140625" style="83" customWidth="1"/>
    <col min="14" max="14" width="12.140625" style="83" customWidth="1"/>
    <col min="15" max="15" width="11.5703125" style="83" customWidth="1"/>
    <col min="16" max="16" width="11.85546875" style="83" customWidth="1"/>
    <col min="17" max="17" width="11.7109375" style="83" customWidth="1"/>
  </cols>
  <sheetData>
    <row r="1" spans="1:17" x14ac:dyDescent="0.2">
      <c r="A1" s="69"/>
      <c r="B1" s="69"/>
      <c r="C1" s="69"/>
      <c r="D1" s="69"/>
      <c r="E1" s="69"/>
      <c r="F1" s="76"/>
      <c r="G1" s="76"/>
      <c r="H1" s="76"/>
      <c r="I1" s="76"/>
      <c r="J1" s="77"/>
      <c r="K1" s="77"/>
      <c r="L1" s="78"/>
      <c r="M1" s="78"/>
      <c r="N1" s="88" t="s">
        <v>189</v>
      </c>
      <c r="O1" s="77"/>
      <c r="P1" s="77"/>
      <c r="Q1" s="77"/>
    </row>
    <row r="2" spans="1:17" x14ac:dyDescent="0.2">
      <c r="A2" s="69"/>
      <c r="B2" s="69"/>
      <c r="C2" s="69"/>
      <c r="D2" s="69"/>
      <c r="E2" s="69"/>
      <c r="F2" s="76"/>
      <c r="G2" s="76"/>
      <c r="H2" s="76"/>
      <c r="I2" s="76"/>
      <c r="J2" s="77"/>
      <c r="K2" s="77"/>
      <c r="L2" s="78"/>
      <c r="M2" s="78"/>
      <c r="N2" s="88" t="s">
        <v>35</v>
      </c>
      <c r="O2" s="77"/>
      <c r="P2" s="77"/>
      <c r="Q2" s="77"/>
    </row>
    <row r="3" spans="1:17" x14ac:dyDescent="0.2">
      <c r="A3" s="69"/>
      <c r="B3" s="69"/>
      <c r="C3" s="69"/>
      <c r="D3" s="69"/>
      <c r="E3" s="69"/>
      <c r="F3" s="76"/>
      <c r="G3" s="76"/>
      <c r="H3" s="76"/>
      <c r="I3" s="76"/>
      <c r="J3" s="77"/>
      <c r="K3" s="77"/>
      <c r="L3" s="78"/>
      <c r="M3" s="78"/>
      <c r="N3" s="88" t="s">
        <v>36</v>
      </c>
      <c r="O3" s="77"/>
      <c r="P3" s="77"/>
      <c r="Q3" s="77"/>
    </row>
    <row r="4" spans="1:17" x14ac:dyDescent="0.2">
      <c r="A4" s="69"/>
      <c r="B4" s="69"/>
      <c r="C4" s="69"/>
      <c r="D4" s="69"/>
      <c r="E4" s="69"/>
      <c r="F4" s="76"/>
      <c r="G4" s="76"/>
      <c r="H4" s="76"/>
      <c r="I4" s="76"/>
      <c r="J4" s="77"/>
      <c r="K4" s="77"/>
      <c r="L4" s="78"/>
      <c r="M4" s="78"/>
      <c r="N4" s="88" t="s">
        <v>194</v>
      </c>
      <c r="O4" s="77"/>
      <c r="P4" s="77"/>
      <c r="Q4" s="77"/>
    </row>
    <row r="5" spans="1:17" x14ac:dyDescent="0.2">
      <c r="A5" s="69"/>
      <c r="B5" s="69"/>
      <c r="C5" s="69"/>
      <c r="D5" s="69"/>
      <c r="E5" s="69"/>
      <c r="F5" s="76"/>
      <c r="G5" s="76"/>
      <c r="H5" s="76"/>
      <c r="I5" s="76"/>
      <c r="J5" s="77"/>
      <c r="K5" s="77"/>
      <c r="L5" s="78"/>
      <c r="M5" s="78"/>
      <c r="N5" s="77"/>
      <c r="O5" s="77"/>
      <c r="P5" s="77"/>
      <c r="Q5" s="77"/>
    </row>
    <row r="6" spans="1:17" ht="29.25" customHeight="1" x14ac:dyDescent="0.2">
      <c r="A6" s="134" t="s">
        <v>190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</row>
    <row r="7" spans="1:17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58"/>
      <c r="O7" s="58"/>
      <c r="P7" s="58"/>
      <c r="Q7" s="89" t="s">
        <v>38</v>
      </c>
    </row>
    <row r="8" spans="1:17" ht="13.5" thickBot="1" x14ac:dyDescent="0.25">
      <c r="A8" s="70"/>
      <c r="B8" s="71" t="s">
        <v>138</v>
      </c>
      <c r="C8" s="70"/>
      <c r="D8" s="70"/>
      <c r="E8" s="70"/>
      <c r="F8" s="79"/>
      <c r="G8" s="79"/>
      <c r="H8" s="79"/>
      <c r="I8" s="79"/>
      <c r="J8" s="81"/>
      <c r="K8" s="81"/>
      <c r="L8" s="81"/>
      <c r="M8" s="81"/>
      <c r="N8" s="58"/>
      <c r="O8" s="58"/>
      <c r="P8" s="58"/>
      <c r="Q8" s="58"/>
    </row>
    <row r="9" spans="1:17" x14ac:dyDescent="0.2">
      <c r="A9" s="136" t="s">
        <v>139</v>
      </c>
      <c r="B9" s="137"/>
      <c r="C9" s="137"/>
      <c r="D9" s="137"/>
      <c r="E9" s="137"/>
      <c r="F9" s="137"/>
      <c r="G9" s="137"/>
      <c r="H9" s="137"/>
      <c r="I9" s="137"/>
      <c r="J9" s="96" t="s">
        <v>184</v>
      </c>
      <c r="K9" s="96" t="s">
        <v>185</v>
      </c>
      <c r="L9" s="96" t="s">
        <v>141</v>
      </c>
      <c r="M9" s="96" t="s">
        <v>142</v>
      </c>
      <c r="N9" s="96" t="s">
        <v>32</v>
      </c>
      <c r="O9" s="96">
        <v>2018</v>
      </c>
      <c r="P9" s="96">
        <v>2019</v>
      </c>
      <c r="Q9" s="97">
        <v>2020</v>
      </c>
    </row>
    <row r="10" spans="1:17" x14ac:dyDescent="0.2">
      <c r="A10" s="138" t="s">
        <v>144</v>
      </c>
      <c r="B10" s="139"/>
      <c r="C10" s="139"/>
      <c r="D10" s="139"/>
      <c r="E10" s="139"/>
      <c r="F10" s="139"/>
      <c r="G10" s="139"/>
      <c r="H10" s="139"/>
      <c r="I10" s="139"/>
      <c r="J10" s="60">
        <v>1</v>
      </c>
      <c r="K10" s="60">
        <v>0</v>
      </c>
      <c r="L10" s="61">
        <v>0</v>
      </c>
      <c r="M10" s="62">
        <v>0</v>
      </c>
      <c r="N10" s="63">
        <f>N11+N16+N24</f>
        <v>120150</v>
      </c>
      <c r="O10" s="63">
        <f>O11+O16+O24</f>
        <v>3037076</v>
      </c>
      <c r="P10" s="63">
        <f>P11+P16+P24</f>
        <v>2892838</v>
      </c>
      <c r="Q10" s="91">
        <f>Q11+Q16+Q24</f>
        <v>2838838</v>
      </c>
    </row>
    <row r="11" spans="1:17" ht="39.75" customHeight="1" x14ac:dyDescent="0.2">
      <c r="A11" s="92"/>
      <c r="B11" s="73"/>
      <c r="C11" s="143" t="s">
        <v>145</v>
      </c>
      <c r="D11" s="143"/>
      <c r="E11" s="143"/>
      <c r="F11" s="143"/>
      <c r="G11" s="143"/>
      <c r="H11" s="143"/>
      <c r="I11" s="143"/>
      <c r="J11" s="60">
        <v>1</v>
      </c>
      <c r="K11" s="60">
        <v>2</v>
      </c>
      <c r="L11" s="61">
        <v>0</v>
      </c>
      <c r="M11" s="62">
        <v>0</v>
      </c>
      <c r="N11" s="67">
        <f>N12</f>
        <v>0</v>
      </c>
      <c r="O11" s="67">
        <f t="shared" ref="O11:Q14" si="0">O12</f>
        <v>684900</v>
      </c>
      <c r="P11" s="67">
        <f t="shared" si="0"/>
        <v>684900</v>
      </c>
      <c r="Q11" s="93">
        <f t="shared" si="0"/>
        <v>684900</v>
      </c>
    </row>
    <row r="12" spans="1:17" s="87" customFormat="1" ht="51.75" customHeight="1" x14ac:dyDescent="0.2">
      <c r="A12" s="92"/>
      <c r="B12" s="73"/>
      <c r="C12" s="74"/>
      <c r="D12" s="133" t="s">
        <v>146</v>
      </c>
      <c r="E12" s="133"/>
      <c r="F12" s="133"/>
      <c r="G12" s="133"/>
      <c r="H12" s="133"/>
      <c r="I12" s="133"/>
      <c r="J12" s="64">
        <v>1</v>
      </c>
      <c r="K12" s="64">
        <v>2</v>
      </c>
      <c r="L12" s="65">
        <v>6300000000</v>
      </c>
      <c r="M12" s="66">
        <v>0</v>
      </c>
      <c r="N12" s="67">
        <f>N13</f>
        <v>0</v>
      </c>
      <c r="O12" s="67">
        <f t="shared" si="0"/>
        <v>684900</v>
      </c>
      <c r="P12" s="67">
        <f t="shared" si="0"/>
        <v>684900</v>
      </c>
      <c r="Q12" s="93">
        <f t="shared" si="0"/>
        <v>684900</v>
      </c>
    </row>
    <row r="13" spans="1:17" ht="39.75" customHeight="1" x14ac:dyDescent="0.2">
      <c r="A13" s="92"/>
      <c r="B13" s="73"/>
      <c r="C13" s="74"/>
      <c r="D13" s="75"/>
      <c r="E13" s="133" t="s">
        <v>147</v>
      </c>
      <c r="F13" s="133"/>
      <c r="G13" s="133"/>
      <c r="H13" s="133"/>
      <c r="I13" s="133"/>
      <c r="J13" s="64">
        <v>1</v>
      </c>
      <c r="K13" s="64">
        <v>2</v>
      </c>
      <c r="L13" s="65">
        <v>6310000000</v>
      </c>
      <c r="M13" s="66">
        <v>0</v>
      </c>
      <c r="N13" s="67">
        <f>N14</f>
        <v>0</v>
      </c>
      <c r="O13" s="67">
        <f t="shared" si="0"/>
        <v>684900</v>
      </c>
      <c r="P13" s="67">
        <f t="shared" si="0"/>
        <v>684900</v>
      </c>
      <c r="Q13" s="93">
        <f t="shared" si="0"/>
        <v>684900</v>
      </c>
    </row>
    <row r="14" spans="1:17" x14ac:dyDescent="0.2">
      <c r="A14" s="92"/>
      <c r="B14" s="73"/>
      <c r="C14" s="74"/>
      <c r="D14" s="75"/>
      <c r="E14" s="133" t="s">
        <v>148</v>
      </c>
      <c r="F14" s="133"/>
      <c r="G14" s="133"/>
      <c r="H14" s="133"/>
      <c r="I14" s="133"/>
      <c r="J14" s="64">
        <v>1</v>
      </c>
      <c r="K14" s="64">
        <v>2</v>
      </c>
      <c r="L14" s="65">
        <v>6310010010</v>
      </c>
      <c r="M14" s="66">
        <v>0</v>
      </c>
      <c r="N14" s="67">
        <f>N15</f>
        <v>0</v>
      </c>
      <c r="O14" s="67">
        <f t="shared" si="0"/>
        <v>684900</v>
      </c>
      <c r="P14" s="67">
        <f t="shared" si="0"/>
        <v>684900</v>
      </c>
      <c r="Q14" s="93">
        <f t="shared" si="0"/>
        <v>684900</v>
      </c>
    </row>
    <row r="15" spans="1:17" ht="26.25" customHeight="1" x14ac:dyDescent="0.2">
      <c r="A15" s="92"/>
      <c r="B15" s="73"/>
      <c r="C15" s="74"/>
      <c r="D15" s="75"/>
      <c r="E15" s="133" t="s">
        <v>149</v>
      </c>
      <c r="F15" s="133"/>
      <c r="G15" s="133"/>
      <c r="H15" s="133"/>
      <c r="I15" s="133"/>
      <c r="J15" s="64">
        <v>1</v>
      </c>
      <c r="K15" s="64">
        <v>2</v>
      </c>
      <c r="L15" s="65">
        <v>6310010010</v>
      </c>
      <c r="M15" s="66">
        <v>120</v>
      </c>
      <c r="N15" s="67">
        <v>0</v>
      </c>
      <c r="O15" s="67">
        <v>684900</v>
      </c>
      <c r="P15" s="67">
        <v>684900</v>
      </c>
      <c r="Q15" s="93">
        <v>684900</v>
      </c>
    </row>
    <row r="16" spans="1:17" ht="57.75" customHeight="1" x14ac:dyDescent="0.2">
      <c r="A16" s="92"/>
      <c r="B16" s="73"/>
      <c r="C16" s="74"/>
      <c r="D16" s="74"/>
      <c r="E16" s="143" t="s">
        <v>151</v>
      </c>
      <c r="F16" s="143"/>
      <c r="G16" s="143"/>
      <c r="H16" s="143"/>
      <c r="I16" s="143"/>
      <c r="J16" s="60">
        <v>1</v>
      </c>
      <c r="K16" s="60">
        <v>4</v>
      </c>
      <c r="L16" s="61">
        <v>0</v>
      </c>
      <c r="M16" s="62">
        <v>0</v>
      </c>
      <c r="N16" s="63">
        <f>N17</f>
        <v>100000</v>
      </c>
      <c r="O16" s="63">
        <f t="shared" ref="O16:Q18" si="1">O17</f>
        <v>2332026</v>
      </c>
      <c r="P16" s="63">
        <f t="shared" si="1"/>
        <v>2207938</v>
      </c>
      <c r="Q16" s="91">
        <f t="shared" si="1"/>
        <v>2153938</v>
      </c>
    </row>
    <row r="17" spans="1:17" s="87" customFormat="1" ht="56.25" customHeight="1" x14ac:dyDescent="0.2">
      <c r="A17" s="94"/>
      <c r="B17" s="85"/>
      <c r="C17" s="133" t="s">
        <v>146</v>
      </c>
      <c r="D17" s="133"/>
      <c r="E17" s="133"/>
      <c r="F17" s="133"/>
      <c r="G17" s="133"/>
      <c r="H17" s="133"/>
      <c r="I17" s="133"/>
      <c r="J17" s="64">
        <v>1</v>
      </c>
      <c r="K17" s="64">
        <v>4</v>
      </c>
      <c r="L17" s="65">
        <v>6300000000</v>
      </c>
      <c r="M17" s="66">
        <v>0</v>
      </c>
      <c r="N17" s="67">
        <f>N18</f>
        <v>100000</v>
      </c>
      <c r="O17" s="67">
        <f t="shared" si="1"/>
        <v>2332026</v>
      </c>
      <c r="P17" s="67">
        <f t="shared" si="1"/>
        <v>2207938</v>
      </c>
      <c r="Q17" s="93">
        <f t="shared" si="1"/>
        <v>2153938</v>
      </c>
    </row>
    <row r="18" spans="1:17" ht="39.75" customHeight="1" x14ac:dyDescent="0.2">
      <c r="A18" s="92"/>
      <c r="B18" s="73"/>
      <c r="C18" s="74"/>
      <c r="D18" s="133" t="s">
        <v>147</v>
      </c>
      <c r="E18" s="133"/>
      <c r="F18" s="133"/>
      <c r="G18" s="133"/>
      <c r="H18" s="133"/>
      <c r="I18" s="133"/>
      <c r="J18" s="64">
        <v>1</v>
      </c>
      <c r="K18" s="64">
        <v>4</v>
      </c>
      <c r="L18" s="65">
        <v>6310000000</v>
      </c>
      <c r="M18" s="66">
        <v>0</v>
      </c>
      <c r="N18" s="67">
        <f>N19</f>
        <v>100000</v>
      </c>
      <c r="O18" s="67">
        <f t="shared" si="1"/>
        <v>2332026</v>
      </c>
      <c r="P18" s="67">
        <f t="shared" si="1"/>
        <v>2207938</v>
      </c>
      <c r="Q18" s="93">
        <f t="shared" si="1"/>
        <v>2153938</v>
      </c>
    </row>
    <row r="19" spans="1:17" ht="15.75" customHeight="1" x14ac:dyDescent="0.2">
      <c r="A19" s="92"/>
      <c r="B19" s="73"/>
      <c r="C19" s="74"/>
      <c r="D19" s="75"/>
      <c r="E19" s="133" t="s">
        <v>152</v>
      </c>
      <c r="F19" s="133"/>
      <c r="G19" s="133"/>
      <c r="H19" s="133"/>
      <c r="I19" s="133"/>
      <c r="J19" s="64">
        <v>1</v>
      </c>
      <c r="K19" s="64">
        <v>4</v>
      </c>
      <c r="L19" s="65">
        <v>6310010020</v>
      </c>
      <c r="M19" s="66">
        <v>0</v>
      </c>
      <c r="N19" s="67">
        <f>N20+N21+N22+N23</f>
        <v>100000</v>
      </c>
      <c r="O19" s="67">
        <f>O20+O21+O22+O23</f>
        <v>2332026</v>
      </c>
      <c r="P19" s="67">
        <f>P20+P21+P22+P23</f>
        <v>2207938</v>
      </c>
      <c r="Q19" s="93">
        <f>Q20+Q21+Q22+Q23</f>
        <v>2153938</v>
      </c>
    </row>
    <row r="20" spans="1:17" ht="26.25" customHeight="1" x14ac:dyDescent="0.2">
      <c r="A20" s="92"/>
      <c r="B20" s="73"/>
      <c r="C20" s="74"/>
      <c r="D20" s="75"/>
      <c r="E20" s="75"/>
      <c r="F20" s="133" t="s">
        <v>149</v>
      </c>
      <c r="G20" s="133"/>
      <c r="H20" s="133"/>
      <c r="I20" s="133"/>
      <c r="J20" s="64">
        <v>1</v>
      </c>
      <c r="K20" s="64">
        <v>4</v>
      </c>
      <c r="L20" s="65">
        <v>6310010020</v>
      </c>
      <c r="M20" s="66" t="s">
        <v>153</v>
      </c>
      <c r="N20" s="67">
        <v>0</v>
      </c>
      <c r="O20" s="67">
        <v>1369800</v>
      </c>
      <c r="P20" s="67">
        <v>1369800</v>
      </c>
      <c r="Q20" s="93">
        <v>1369800</v>
      </c>
    </row>
    <row r="21" spans="1:17" ht="27.75" customHeight="1" x14ac:dyDescent="0.2">
      <c r="A21" s="92"/>
      <c r="B21" s="73"/>
      <c r="C21" s="74"/>
      <c r="D21" s="75"/>
      <c r="E21" s="75"/>
      <c r="F21" s="133" t="s">
        <v>161</v>
      </c>
      <c r="G21" s="133"/>
      <c r="H21" s="133"/>
      <c r="I21" s="133"/>
      <c r="J21" s="64">
        <v>1</v>
      </c>
      <c r="K21" s="64">
        <v>4</v>
      </c>
      <c r="L21" s="65">
        <v>6310010020</v>
      </c>
      <c r="M21" s="66" t="s">
        <v>154</v>
      </c>
      <c r="N21" s="67">
        <v>98985</v>
      </c>
      <c r="O21" s="67">
        <v>938399</v>
      </c>
      <c r="P21" s="67">
        <v>815326</v>
      </c>
      <c r="Q21" s="93">
        <v>761326</v>
      </c>
    </row>
    <row r="22" spans="1:17" x14ac:dyDescent="0.2">
      <c r="A22" s="92"/>
      <c r="B22" s="73"/>
      <c r="C22" s="74"/>
      <c r="D22" s="75"/>
      <c r="E22" s="75"/>
      <c r="F22" s="133" t="s">
        <v>155</v>
      </c>
      <c r="G22" s="133"/>
      <c r="H22" s="133"/>
      <c r="I22" s="133"/>
      <c r="J22" s="64">
        <v>1</v>
      </c>
      <c r="K22" s="64">
        <v>4</v>
      </c>
      <c r="L22" s="65">
        <v>6310010020</v>
      </c>
      <c r="M22" s="66">
        <v>850</v>
      </c>
      <c r="N22" s="67">
        <v>0</v>
      </c>
      <c r="O22" s="67">
        <v>8000</v>
      </c>
      <c r="P22" s="67">
        <v>8000</v>
      </c>
      <c r="Q22" s="93">
        <v>8000</v>
      </c>
    </row>
    <row r="23" spans="1:17" x14ac:dyDescent="0.2">
      <c r="A23" s="92"/>
      <c r="B23" s="73"/>
      <c r="C23" s="74"/>
      <c r="D23" s="75"/>
      <c r="E23" s="75"/>
      <c r="F23" s="133" t="s">
        <v>156</v>
      </c>
      <c r="G23" s="133"/>
      <c r="H23" s="133"/>
      <c r="I23" s="133"/>
      <c r="J23" s="64">
        <v>1</v>
      </c>
      <c r="K23" s="64">
        <v>4</v>
      </c>
      <c r="L23" s="65">
        <v>6310010020</v>
      </c>
      <c r="M23" s="66">
        <v>540</v>
      </c>
      <c r="N23" s="67">
        <v>1015</v>
      </c>
      <c r="O23" s="67">
        <v>15827</v>
      </c>
      <c r="P23" s="67">
        <v>14812</v>
      </c>
      <c r="Q23" s="93">
        <v>14812</v>
      </c>
    </row>
    <row r="24" spans="1:17" x14ac:dyDescent="0.2">
      <c r="A24" s="92"/>
      <c r="B24" s="73"/>
      <c r="C24" s="74"/>
      <c r="D24" s="75"/>
      <c r="E24" s="75"/>
      <c r="F24" s="143" t="s">
        <v>188</v>
      </c>
      <c r="G24" s="143"/>
      <c r="H24" s="143"/>
      <c r="I24" s="143"/>
      <c r="J24" s="60">
        <v>1</v>
      </c>
      <c r="K24" s="60">
        <v>6</v>
      </c>
      <c r="L24" s="61">
        <v>0</v>
      </c>
      <c r="M24" s="62">
        <v>0</v>
      </c>
      <c r="N24" s="63">
        <f>N25</f>
        <v>20150</v>
      </c>
      <c r="O24" s="63">
        <f t="shared" ref="O24:Q27" si="2">O25</f>
        <v>20150</v>
      </c>
      <c r="P24" s="63">
        <f t="shared" si="2"/>
        <v>0</v>
      </c>
      <c r="Q24" s="91">
        <f t="shared" si="2"/>
        <v>0</v>
      </c>
    </row>
    <row r="25" spans="1:17" ht="51.75" customHeight="1" x14ac:dyDescent="0.2">
      <c r="A25" s="92"/>
      <c r="B25" s="73"/>
      <c r="C25" s="74"/>
      <c r="D25" s="75"/>
      <c r="E25" s="75"/>
      <c r="F25" s="133" t="s">
        <v>146</v>
      </c>
      <c r="G25" s="133"/>
      <c r="H25" s="133"/>
      <c r="I25" s="133"/>
      <c r="J25" s="64">
        <v>1</v>
      </c>
      <c r="K25" s="64">
        <v>6</v>
      </c>
      <c r="L25" s="65">
        <v>6300000000</v>
      </c>
      <c r="M25" s="66">
        <v>0</v>
      </c>
      <c r="N25" s="67">
        <f>N26</f>
        <v>20150</v>
      </c>
      <c r="O25" s="67">
        <f t="shared" si="2"/>
        <v>20150</v>
      </c>
      <c r="P25" s="67">
        <f t="shared" si="2"/>
        <v>0</v>
      </c>
      <c r="Q25" s="93">
        <f t="shared" si="2"/>
        <v>0</v>
      </c>
    </row>
    <row r="26" spans="1:17" ht="39.75" customHeight="1" x14ac:dyDescent="0.2">
      <c r="A26" s="92"/>
      <c r="B26" s="73"/>
      <c r="C26" s="74"/>
      <c r="D26" s="75"/>
      <c r="E26" s="75"/>
      <c r="F26" s="133" t="s">
        <v>147</v>
      </c>
      <c r="G26" s="133"/>
      <c r="H26" s="133"/>
      <c r="I26" s="133"/>
      <c r="J26" s="64">
        <v>1</v>
      </c>
      <c r="K26" s="64">
        <v>6</v>
      </c>
      <c r="L26" s="90">
        <v>6310000000</v>
      </c>
      <c r="M26" s="66">
        <v>0</v>
      </c>
      <c r="N26" s="67">
        <f>N27</f>
        <v>20150</v>
      </c>
      <c r="O26" s="67">
        <f t="shared" si="2"/>
        <v>20150</v>
      </c>
      <c r="P26" s="67">
        <f t="shared" si="2"/>
        <v>0</v>
      </c>
      <c r="Q26" s="93">
        <f t="shared" si="2"/>
        <v>0</v>
      </c>
    </row>
    <row r="27" spans="1:17" ht="43.5" customHeight="1" x14ac:dyDescent="0.2">
      <c r="A27" s="92"/>
      <c r="B27" s="73"/>
      <c r="C27" s="74"/>
      <c r="D27" s="75"/>
      <c r="E27" s="75"/>
      <c r="F27" s="133" t="s">
        <v>33</v>
      </c>
      <c r="G27" s="133"/>
      <c r="H27" s="133"/>
      <c r="I27" s="133"/>
      <c r="J27" s="64">
        <v>1</v>
      </c>
      <c r="K27" s="64">
        <v>6</v>
      </c>
      <c r="L27" s="90">
        <v>6310010080</v>
      </c>
      <c r="M27" s="66">
        <v>0</v>
      </c>
      <c r="N27" s="67">
        <f>N28</f>
        <v>20150</v>
      </c>
      <c r="O27" s="67">
        <f t="shared" si="2"/>
        <v>20150</v>
      </c>
      <c r="P27" s="67">
        <f t="shared" si="2"/>
        <v>0</v>
      </c>
      <c r="Q27" s="93">
        <f t="shared" si="2"/>
        <v>0</v>
      </c>
    </row>
    <row r="28" spans="1:17" x14ac:dyDescent="0.2">
      <c r="A28" s="92"/>
      <c r="B28" s="73"/>
      <c r="C28" s="74"/>
      <c r="D28" s="75"/>
      <c r="E28" s="75"/>
      <c r="F28" s="133" t="s">
        <v>156</v>
      </c>
      <c r="G28" s="133"/>
      <c r="H28" s="133"/>
      <c r="I28" s="133"/>
      <c r="J28" s="64">
        <v>1</v>
      </c>
      <c r="K28" s="64">
        <v>6</v>
      </c>
      <c r="L28" s="90">
        <v>6310010080</v>
      </c>
      <c r="M28" s="66">
        <v>540</v>
      </c>
      <c r="N28" s="67">
        <v>20150</v>
      </c>
      <c r="O28" s="67">
        <v>20150</v>
      </c>
      <c r="P28" s="67">
        <v>0</v>
      </c>
      <c r="Q28" s="93">
        <v>0</v>
      </c>
    </row>
    <row r="29" spans="1:17" ht="12.75" customHeight="1" x14ac:dyDescent="0.2">
      <c r="A29" s="126" t="s">
        <v>157</v>
      </c>
      <c r="B29" s="127"/>
      <c r="C29" s="127"/>
      <c r="D29" s="127"/>
      <c r="E29" s="127"/>
      <c r="F29" s="127"/>
      <c r="G29" s="127"/>
      <c r="H29" s="127"/>
      <c r="I29" s="128"/>
      <c r="J29" s="60">
        <v>2</v>
      </c>
      <c r="K29" s="60">
        <v>0</v>
      </c>
      <c r="L29" s="61">
        <v>0</v>
      </c>
      <c r="M29" s="62">
        <v>0</v>
      </c>
      <c r="N29" s="63">
        <f>N30</f>
        <v>112</v>
      </c>
      <c r="O29" s="63">
        <f t="shared" ref="O29:Q32" si="3">O30</f>
        <v>74312</v>
      </c>
      <c r="P29" s="63">
        <f t="shared" si="3"/>
        <v>74200</v>
      </c>
      <c r="Q29" s="91">
        <f t="shared" si="3"/>
        <v>74200</v>
      </c>
    </row>
    <row r="30" spans="1:17" ht="12.75" customHeight="1" x14ac:dyDescent="0.2">
      <c r="A30" s="92"/>
      <c r="B30" s="73"/>
      <c r="C30" s="140" t="s">
        <v>1</v>
      </c>
      <c r="D30" s="141"/>
      <c r="E30" s="141"/>
      <c r="F30" s="141"/>
      <c r="G30" s="141"/>
      <c r="H30" s="141"/>
      <c r="I30" s="142"/>
      <c r="J30" s="60">
        <v>2</v>
      </c>
      <c r="K30" s="60">
        <v>3</v>
      </c>
      <c r="L30" s="61">
        <v>0</v>
      </c>
      <c r="M30" s="62">
        <v>0</v>
      </c>
      <c r="N30" s="63">
        <f>N31</f>
        <v>112</v>
      </c>
      <c r="O30" s="63">
        <f t="shared" si="3"/>
        <v>74312</v>
      </c>
      <c r="P30" s="63">
        <f t="shared" si="3"/>
        <v>74200</v>
      </c>
      <c r="Q30" s="91">
        <f t="shared" si="3"/>
        <v>74200</v>
      </c>
    </row>
    <row r="31" spans="1:17" s="87" customFormat="1" ht="51.75" customHeight="1" x14ac:dyDescent="0.2">
      <c r="A31" s="92"/>
      <c r="B31" s="73"/>
      <c r="C31" s="74"/>
      <c r="D31" s="129" t="s">
        <v>146</v>
      </c>
      <c r="E31" s="130"/>
      <c r="F31" s="130"/>
      <c r="G31" s="130"/>
      <c r="H31" s="130"/>
      <c r="I31" s="131"/>
      <c r="J31" s="64">
        <v>2</v>
      </c>
      <c r="K31" s="64">
        <v>3</v>
      </c>
      <c r="L31" s="65">
        <v>6300000000</v>
      </c>
      <c r="M31" s="66">
        <v>0</v>
      </c>
      <c r="N31" s="67">
        <f>N32</f>
        <v>112</v>
      </c>
      <c r="O31" s="67">
        <f t="shared" si="3"/>
        <v>74312</v>
      </c>
      <c r="P31" s="67">
        <f t="shared" si="3"/>
        <v>74200</v>
      </c>
      <c r="Q31" s="93">
        <f t="shared" si="3"/>
        <v>74200</v>
      </c>
    </row>
    <row r="32" spans="1:17" ht="39.75" customHeight="1" x14ac:dyDescent="0.2">
      <c r="A32" s="92"/>
      <c r="B32" s="73"/>
      <c r="C32" s="74"/>
      <c r="D32" s="75"/>
      <c r="E32" s="129" t="s">
        <v>158</v>
      </c>
      <c r="F32" s="130"/>
      <c r="G32" s="130"/>
      <c r="H32" s="130"/>
      <c r="I32" s="131"/>
      <c r="J32" s="64">
        <v>2</v>
      </c>
      <c r="K32" s="64">
        <v>3</v>
      </c>
      <c r="L32" s="65">
        <v>6320000000</v>
      </c>
      <c r="M32" s="66">
        <v>0</v>
      </c>
      <c r="N32" s="67">
        <f>N33</f>
        <v>112</v>
      </c>
      <c r="O32" s="67">
        <f t="shared" si="3"/>
        <v>74312</v>
      </c>
      <c r="P32" s="67">
        <f t="shared" si="3"/>
        <v>74200</v>
      </c>
      <c r="Q32" s="93">
        <f t="shared" si="3"/>
        <v>74200</v>
      </c>
    </row>
    <row r="33" spans="1:17" ht="27.75" customHeight="1" x14ac:dyDescent="0.2">
      <c r="A33" s="92"/>
      <c r="B33" s="73"/>
      <c r="C33" s="74"/>
      <c r="D33" s="75"/>
      <c r="E33" s="75"/>
      <c r="F33" s="133" t="s">
        <v>159</v>
      </c>
      <c r="G33" s="133"/>
      <c r="H33" s="133"/>
      <c r="I33" s="133"/>
      <c r="J33" s="64">
        <v>2</v>
      </c>
      <c r="K33" s="64">
        <v>3</v>
      </c>
      <c r="L33" s="65">
        <v>6320051180</v>
      </c>
      <c r="M33" s="66">
        <v>0</v>
      </c>
      <c r="N33" s="67">
        <f>N34+N35</f>
        <v>112</v>
      </c>
      <c r="O33" s="67">
        <f>O34+O35</f>
        <v>74312</v>
      </c>
      <c r="P33" s="67">
        <f>P34+P35</f>
        <v>74200</v>
      </c>
      <c r="Q33" s="93">
        <f>Q34+Q35</f>
        <v>74200</v>
      </c>
    </row>
    <row r="34" spans="1:17" ht="24.75" customHeight="1" x14ac:dyDescent="0.2">
      <c r="A34" s="92"/>
      <c r="B34" s="73"/>
      <c r="C34" s="74"/>
      <c r="D34" s="75"/>
      <c r="E34" s="75"/>
      <c r="F34" s="133" t="s">
        <v>149</v>
      </c>
      <c r="G34" s="133"/>
      <c r="H34" s="133"/>
      <c r="I34" s="133"/>
      <c r="J34" s="64">
        <v>2</v>
      </c>
      <c r="K34" s="64">
        <v>3</v>
      </c>
      <c r="L34" s="65">
        <v>6320051180</v>
      </c>
      <c r="M34" s="66">
        <v>120</v>
      </c>
      <c r="N34" s="67">
        <v>0</v>
      </c>
      <c r="O34" s="67">
        <v>66400</v>
      </c>
      <c r="P34" s="67">
        <v>66400</v>
      </c>
      <c r="Q34" s="93">
        <v>66400</v>
      </c>
    </row>
    <row r="35" spans="1:17" ht="27.75" customHeight="1" x14ac:dyDescent="0.2">
      <c r="A35" s="92"/>
      <c r="B35" s="73"/>
      <c r="C35" s="74"/>
      <c r="D35" s="75"/>
      <c r="E35" s="75"/>
      <c r="F35" s="133" t="s">
        <v>161</v>
      </c>
      <c r="G35" s="133"/>
      <c r="H35" s="133"/>
      <c r="I35" s="133"/>
      <c r="J35" s="64">
        <v>2</v>
      </c>
      <c r="K35" s="64">
        <v>3</v>
      </c>
      <c r="L35" s="65">
        <v>6320051180</v>
      </c>
      <c r="M35" s="66">
        <v>240</v>
      </c>
      <c r="N35" s="67">
        <v>112</v>
      </c>
      <c r="O35" s="67">
        <v>7912</v>
      </c>
      <c r="P35" s="67">
        <v>7800</v>
      </c>
      <c r="Q35" s="93">
        <v>7800</v>
      </c>
    </row>
    <row r="36" spans="1:17" ht="27" customHeight="1" x14ac:dyDescent="0.2">
      <c r="A36" s="126" t="s">
        <v>162</v>
      </c>
      <c r="B36" s="127"/>
      <c r="C36" s="127"/>
      <c r="D36" s="127"/>
      <c r="E36" s="127"/>
      <c r="F36" s="127"/>
      <c r="G36" s="127"/>
      <c r="H36" s="127"/>
      <c r="I36" s="128"/>
      <c r="J36" s="60">
        <v>3</v>
      </c>
      <c r="K36" s="60">
        <v>0</v>
      </c>
      <c r="L36" s="61">
        <v>0</v>
      </c>
      <c r="M36" s="62">
        <v>0</v>
      </c>
      <c r="N36" s="63">
        <f>N37+N42+N47</f>
        <v>0</v>
      </c>
      <c r="O36" s="63">
        <f>O37+O42+O47</f>
        <v>149300</v>
      </c>
      <c r="P36" s="63">
        <f>P37+P42+P47</f>
        <v>149300</v>
      </c>
      <c r="Q36" s="91">
        <f>Q37+Q42+Q47</f>
        <v>149300</v>
      </c>
    </row>
    <row r="37" spans="1:17" x14ac:dyDescent="0.2">
      <c r="A37" s="92"/>
      <c r="B37" s="72"/>
      <c r="C37" s="72"/>
      <c r="D37" s="72"/>
      <c r="E37" s="72"/>
      <c r="F37" s="139" t="s">
        <v>5</v>
      </c>
      <c r="G37" s="139"/>
      <c r="H37" s="139"/>
      <c r="I37" s="139"/>
      <c r="J37" s="60">
        <v>3</v>
      </c>
      <c r="K37" s="60">
        <v>4</v>
      </c>
      <c r="L37" s="61">
        <v>0</v>
      </c>
      <c r="M37" s="62">
        <v>0</v>
      </c>
      <c r="N37" s="63">
        <f>N38</f>
        <v>0</v>
      </c>
      <c r="O37" s="63">
        <f t="shared" ref="O37:Q40" si="4">O38</f>
        <v>6000</v>
      </c>
      <c r="P37" s="63">
        <f t="shared" si="4"/>
        <v>6000</v>
      </c>
      <c r="Q37" s="91">
        <f t="shared" si="4"/>
        <v>6000</v>
      </c>
    </row>
    <row r="38" spans="1:17" s="87" customFormat="1" ht="51.75" customHeight="1" x14ac:dyDescent="0.2">
      <c r="A38" s="92"/>
      <c r="B38" s="73"/>
      <c r="C38" s="129" t="s">
        <v>146</v>
      </c>
      <c r="D38" s="130"/>
      <c r="E38" s="130"/>
      <c r="F38" s="130"/>
      <c r="G38" s="130"/>
      <c r="H38" s="130"/>
      <c r="I38" s="131"/>
      <c r="J38" s="64">
        <v>3</v>
      </c>
      <c r="K38" s="64">
        <v>4</v>
      </c>
      <c r="L38" s="65">
        <v>6300000000</v>
      </c>
      <c r="M38" s="66">
        <v>0</v>
      </c>
      <c r="N38" s="67">
        <f>N39</f>
        <v>0</v>
      </c>
      <c r="O38" s="67">
        <f t="shared" si="4"/>
        <v>6000</v>
      </c>
      <c r="P38" s="67">
        <f t="shared" si="4"/>
        <v>6000</v>
      </c>
      <c r="Q38" s="93">
        <f t="shared" si="4"/>
        <v>6000</v>
      </c>
    </row>
    <row r="39" spans="1:17" ht="39.75" customHeight="1" x14ac:dyDescent="0.2">
      <c r="A39" s="92"/>
      <c r="B39" s="73"/>
      <c r="C39" s="74"/>
      <c r="D39" s="129" t="s">
        <v>158</v>
      </c>
      <c r="E39" s="130"/>
      <c r="F39" s="130"/>
      <c r="G39" s="130"/>
      <c r="H39" s="130"/>
      <c r="I39" s="131"/>
      <c r="J39" s="64">
        <v>3</v>
      </c>
      <c r="K39" s="64">
        <v>4</v>
      </c>
      <c r="L39" s="65">
        <v>6320000000</v>
      </c>
      <c r="M39" s="66">
        <v>0</v>
      </c>
      <c r="N39" s="67">
        <f>N40</f>
        <v>0</v>
      </c>
      <c r="O39" s="67">
        <f t="shared" si="4"/>
        <v>6000</v>
      </c>
      <c r="P39" s="67">
        <f t="shared" si="4"/>
        <v>6000</v>
      </c>
      <c r="Q39" s="93">
        <f t="shared" si="4"/>
        <v>6000</v>
      </c>
    </row>
    <row r="40" spans="1:17" ht="69.75" customHeight="1" x14ac:dyDescent="0.2">
      <c r="A40" s="92"/>
      <c r="B40" s="73"/>
      <c r="C40" s="74"/>
      <c r="D40" s="75"/>
      <c r="E40" s="129" t="s">
        <v>163</v>
      </c>
      <c r="F40" s="130"/>
      <c r="G40" s="130"/>
      <c r="H40" s="130"/>
      <c r="I40" s="131"/>
      <c r="J40" s="64">
        <v>3</v>
      </c>
      <c r="K40" s="64">
        <v>4</v>
      </c>
      <c r="L40" s="65">
        <v>6320059302</v>
      </c>
      <c r="M40" s="66">
        <v>0</v>
      </c>
      <c r="N40" s="67">
        <f>N41</f>
        <v>0</v>
      </c>
      <c r="O40" s="67">
        <f t="shared" si="4"/>
        <v>6000</v>
      </c>
      <c r="P40" s="67">
        <f t="shared" si="4"/>
        <v>6000</v>
      </c>
      <c r="Q40" s="93">
        <f t="shared" si="4"/>
        <v>6000</v>
      </c>
    </row>
    <row r="41" spans="1:17" ht="27.75" customHeight="1" x14ac:dyDescent="0.2">
      <c r="A41" s="92"/>
      <c r="B41" s="73"/>
      <c r="C41" s="74"/>
      <c r="D41" s="75"/>
      <c r="E41" s="75"/>
      <c r="F41" s="133" t="s">
        <v>161</v>
      </c>
      <c r="G41" s="133"/>
      <c r="H41" s="133"/>
      <c r="I41" s="133"/>
      <c r="J41" s="64">
        <v>3</v>
      </c>
      <c r="K41" s="64">
        <v>4</v>
      </c>
      <c r="L41" s="65">
        <v>6320059302</v>
      </c>
      <c r="M41" s="66">
        <v>240</v>
      </c>
      <c r="N41" s="67">
        <v>0</v>
      </c>
      <c r="O41" s="67">
        <v>6000</v>
      </c>
      <c r="P41" s="67">
        <v>6000</v>
      </c>
      <c r="Q41" s="93">
        <v>6000</v>
      </c>
    </row>
    <row r="42" spans="1:17" ht="15" customHeight="1" x14ac:dyDescent="0.2">
      <c r="A42" s="92"/>
      <c r="B42" s="73"/>
      <c r="C42" s="140" t="s">
        <v>2</v>
      </c>
      <c r="D42" s="141"/>
      <c r="E42" s="141"/>
      <c r="F42" s="141"/>
      <c r="G42" s="141"/>
      <c r="H42" s="141"/>
      <c r="I42" s="142"/>
      <c r="J42" s="60">
        <v>3</v>
      </c>
      <c r="K42" s="60">
        <v>10</v>
      </c>
      <c r="L42" s="61">
        <v>0</v>
      </c>
      <c r="M42" s="62">
        <v>0</v>
      </c>
      <c r="N42" s="63">
        <f>N43</f>
        <v>0</v>
      </c>
      <c r="O42" s="63">
        <f t="shared" ref="O42:Q45" si="5">O43</f>
        <v>137300</v>
      </c>
      <c r="P42" s="63">
        <f t="shared" si="5"/>
        <v>137300</v>
      </c>
      <c r="Q42" s="91">
        <f t="shared" si="5"/>
        <v>137300</v>
      </c>
    </row>
    <row r="43" spans="1:17" s="87" customFormat="1" ht="51.75" customHeight="1" x14ac:dyDescent="0.2">
      <c r="A43" s="92"/>
      <c r="B43" s="73"/>
      <c r="C43" s="74"/>
      <c r="D43" s="129" t="s">
        <v>146</v>
      </c>
      <c r="E43" s="130"/>
      <c r="F43" s="130"/>
      <c r="G43" s="130"/>
      <c r="H43" s="130"/>
      <c r="I43" s="131"/>
      <c r="J43" s="64">
        <v>3</v>
      </c>
      <c r="K43" s="64">
        <v>10</v>
      </c>
      <c r="L43" s="65">
        <v>6300000000</v>
      </c>
      <c r="M43" s="66">
        <v>0</v>
      </c>
      <c r="N43" s="67">
        <f>N44</f>
        <v>0</v>
      </c>
      <c r="O43" s="67">
        <f t="shared" si="5"/>
        <v>137300</v>
      </c>
      <c r="P43" s="67">
        <f t="shared" si="5"/>
        <v>137300</v>
      </c>
      <c r="Q43" s="93">
        <f t="shared" si="5"/>
        <v>137300</v>
      </c>
    </row>
    <row r="44" spans="1:17" ht="39" customHeight="1" x14ac:dyDescent="0.2">
      <c r="A44" s="92"/>
      <c r="B44" s="73"/>
      <c r="C44" s="74"/>
      <c r="D44" s="75"/>
      <c r="E44" s="129" t="s">
        <v>164</v>
      </c>
      <c r="F44" s="130"/>
      <c r="G44" s="130"/>
      <c r="H44" s="130"/>
      <c r="I44" s="131"/>
      <c r="J44" s="64">
        <v>3</v>
      </c>
      <c r="K44" s="64">
        <v>10</v>
      </c>
      <c r="L44" s="65">
        <v>6330000000</v>
      </c>
      <c r="M44" s="66">
        <v>0</v>
      </c>
      <c r="N44" s="67">
        <f>N45</f>
        <v>0</v>
      </c>
      <c r="O44" s="67">
        <f t="shared" si="5"/>
        <v>137300</v>
      </c>
      <c r="P44" s="67">
        <f t="shared" si="5"/>
        <v>137300</v>
      </c>
      <c r="Q44" s="93">
        <f t="shared" si="5"/>
        <v>137300</v>
      </c>
    </row>
    <row r="45" spans="1:17" ht="42" customHeight="1" x14ac:dyDescent="0.2">
      <c r="A45" s="92"/>
      <c r="B45" s="73"/>
      <c r="C45" s="74"/>
      <c r="D45" s="75"/>
      <c r="E45" s="75"/>
      <c r="F45" s="133" t="s">
        <v>165</v>
      </c>
      <c r="G45" s="133"/>
      <c r="H45" s="133"/>
      <c r="I45" s="133"/>
      <c r="J45" s="64">
        <v>3</v>
      </c>
      <c r="K45" s="64">
        <v>10</v>
      </c>
      <c r="L45" s="65">
        <v>6330095020</v>
      </c>
      <c r="M45" s="66">
        <v>0</v>
      </c>
      <c r="N45" s="67">
        <f>N46</f>
        <v>0</v>
      </c>
      <c r="O45" s="67">
        <f t="shared" si="5"/>
        <v>137300</v>
      </c>
      <c r="P45" s="67">
        <f t="shared" si="5"/>
        <v>137300</v>
      </c>
      <c r="Q45" s="93">
        <f t="shared" si="5"/>
        <v>137300</v>
      </c>
    </row>
    <row r="46" spans="1:17" ht="27.75" customHeight="1" x14ac:dyDescent="0.2">
      <c r="A46" s="92"/>
      <c r="B46" s="73"/>
      <c r="C46" s="74"/>
      <c r="D46" s="75"/>
      <c r="E46" s="75"/>
      <c r="F46" s="133" t="s">
        <v>161</v>
      </c>
      <c r="G46" s="133"/>
      <c r="H46" s="133"/>
      <c r="I46" s="133"/>
      <c r="J46" s="64">
        <v>3</v>
      </c>
      <c r="K46" s="64">
        <v>10</v>
      </c>
      <c r="L46" s="65">
        <v>6330095020</v>
      </c>
      <c r="M46" s="66">
        <v>240</v>
      </c>
      <c r="N46" s="67">
        <v>0</v>
      </c>
      <c r="O46" s="67">
        <v>137300</v>
      </c>
      <c r="P46" s="67">
        <v>137300</v>
      </c>
      <c r="Q46" s="93">
        <v>137300</v>
      </c>
    </row>
    <row r="47" spans="1:17" s="87" customFormat="1" ht="27.75" customHeight="1" x14ac:dyDescent="0.2">
      <c r="A47" s="92"/>
      <c r="B47" s="73"/>
      <c r="C47" s="74"/>
      <c r="D47" s="74"/>
      <c r="E47" s="74"/>
      <c r="F47" s="143" t="s">
        <v>166</v>
      </c>
      <c r="G47" s="143"/>
      <c r="H47" s="143"/>
      <c r="I47" s="143"/>
      <c r="J47" s="60">
        <v>3</v>
      </c>
      <c r="K47" s="60">
        <v>14</v>
      </c>
      <c r="L47" s="61">
        <v>0</v>
      </c>
      <c r="M47" s="62">
        <v>0</v>
      </c>
      <c r="N47" s="63">
        <f>N48</f>
        <v>0</v>
      </c>
      <c r="O47" s="63">
        <f t="shared" ref="O47:Q49" si="6">O48</f>
        <v>6000</v>
      </c>
      <c r="P47" s="63">
        <f t="shared" si="6"/>
        <v>6000</v>
      </c>
      <c r="Q47" s="91">
        <f t="shared" si="6"/>
        <v>6000</v>
      </c>
    </row>
    <row r="48" spans="1:17" ht="27.75" customHeight="1" x14ac:dyDescent="0.2">
      <c r="A48" s="92"/>
      <c r="B48" s="73"/>
      <c r="C48" s="74"/>
      <c r="D48" s="75"/>
      <c r="E48" s="75"/>
      <c r="F48" s="133" t="s">
        <v>183</v>
      </c>
      <c r="G48" s="133"/>
      <c r="H48" s="133"/>
      <c r="I48" s="133"/>
      <c r="J48" s="64">
        <v>3</v>
      </c>
      <c r="K48" s="64">
        <v>14</v>
      </c>
      <c r="L48" s="65">
        <v>7700000000</v>
      </c>
      <c r="M48" s="66">
        <v>0</v>
      </c>
      <c r="N48" s="67">
        <f>N49</f>
        <v>0</v>
      </c>
      <c r="O48" s="67">
        <f t="shared" si="6"/>
        <v>6000</v>
      </c>
      <c r="P48" s="67">
        <f t="shared" si="6"/>
        <v>6000</v>
      </c>
      <c r="Q48" s="93">
        <f t="shared" si="6"/>
        <v>6000</v>
      </c>
    </row>
    <row r="49" spans="1:17" x14ac:dyDescent="0.2">
      <c r="A49" s="92"/>
      <c r="B49" s="73"/>
      <c r="C49" s="74"/>
      <c r="D49" s="75"/>
      <c r="E49" s="75"/>
      <c r="F49" s="133" t="s">
        <v>167</v>
      </c>
      <c r="G49" s="133"/>
      <c r="H49" s="133"/>
      <c r="I49" s="133"/>
      <c r="J49" s="64">
        <v>3</v>
      </c>
      <c r="K49" s="64">
        <v>14</v>
      </c>
      <c r="L49" s="65">
        <v>7700020040</v>
      </c>
      <c r="M49" s="66">
        <v>0</v>
      </c>
      <c r="N49" s="67">
        <f>N50</f>
        <v>0</v>
      </c>
      <c r="O49" s="67">
        <f t="shared" si="6"/>
        <v>6000</v>
      </c>
      <c r="P49" s="67">
        <f t="shared" si="6"/>
        <v>6000</v>
      </c>
      <c r="Q49" s="93">
        <f t="shared" si="6"/>
        <v>6000</v>
      </c>
    </row>
    <row r="50" spans="1:17" ht="27.75" customHeight="1" x14ac:dyDescent="0.2">
      <c r="A50" s="92"/>
      <c r="B50" s="73"/>
      <c r="C50" s="74"/>
      <c r="D50" s="75"/>
      <c r="E50" s="75"/>
      <c r="F50" s="133" t="s">
        <v>161</v>
      </c>
      <c r="G50" s="133"/>
      <c r="H50" s="133"/>
      <c r="I50" s="133"/>
      <c r="J50" s="64">
        <v>3</v>
      </c>
      <c r="K50" s="64">
        <v>14</v>
      </c>
      <c r="L50" s="65">
        <v>7700020040</v>
      </c>
      <c r="M50" s="66">
        <v>240</v>
      </c>
      <c r="N50" s="67">
        <v>0</v>
      </c>
      <c r="O50" s="67">
        <v>6000</v>
      </c>
      <c r="P50" s="67">
        <v>6000</v>
      </c>
      <c r="Q50" s="93">
        <v>6000</v>
      </c>
    </row>
    <row r="51" spans="1:17" ht="12.75" customHeight="1" x14ac:dyDescent="0.2">
      <c r="A51" s="126" t="s">
        <v>168</v>
      </c>
      <c r="B51" s="127"/>
      <c r="C51" s="127"/>
      <c r="D51" s="127"/>
      <c r="E51" s="127"/>
      <c r="F51" s="127"/>
      <c r="G51" s="127"/>
      <c r="H51" s="127"/>
      <c r="I51" s="128"/>
      <c r="J51" s="60">
        <v>4</v>
      </c>
      <c r="K51" s="60">
        <v>0</v>
      </c>
      <c r="L51" s="61">
        <v>0</v>
      </c>
      <c r="M51" s="62">
        <v>0</v>
      </c>
      <c r="N51" s="63">
        <f>N52</f>
        <v>49074.9</v>
      </c>
      <c r="O51" s="63">
        <f t="shared" ref="O51:Q55" si="7">O52</f>
        <v>585774.9</v>
      </c>
      <c r="P51" s="63">
        <f t="shared" si="7"/>
        <v>495000</v>
      </c>
      <c r="Q51" s="91">
        <f t="shared" si="7"/>
        <v>515000</v>
      </c>
    </row>
    <row r="52" spans="1:17" x14ac:dyDescent="0.2">
      <c r="A52" s="92"/>
      <c r="B52" s="72"/>
      <c r="C52" s="72"/>
      <c r="D52" s="72"/>
      <c r="E52" s="72"/>
      <c r="F52" s="139" t="s">
        <v>169</v>
      </c>
      <c r="G52" s="139"/>
      <c r="H52" s="139"/>
      <c r="I52" s="139"/>
      <c r="J52" s="60">
        <v>4</v>
      </c>
      <c r="K52" s="60">
        <v>9</v>
      </c>
      <c r="L52" s="61">
        <v>0</v>
      </c>
      <c r="M52" s="62">
        <v>0</v>
      </c>
      <c r="N52" s="63">
        <f>N53</f>
        <v>49074.9</v>
      </c>
      <c r="O52" s="63">
        <f t="shared" si="7"/>
        <v>585774.9</v>
      </c>
      <c r="P52" s="63">
        <f t="shared" si="7"/>
        <v>495000</v>
      </c>
      <c r="Q52" s="91">
        <f t="shared" si="7"/>
        <v>515000</v>
      </c>
    </row>
    <row r="53" spans="1:17" s="87" customFormat="1" ht="51.75" customHeight="1" x14ac:dyDescent="0.2">
      <c r="A53" s="92"/>
      <c r="B53" s="73"/>
      <c r="C53" s="129" t="s">
        <v>146</v>
      </c>
      <c r="D53" s="130"/>
      <c r="E53" s="130"/>
      <c r="F53" s="130"/>
      <c r="G53" s="130"/>
      <c r="H53" s="130"/>
      <c r="I53" s="131"/>
      <c r="J53" s="64">
        <v>4</v>
      </c>
      <c r="K53" s="64">
        <v>9</v>
      </c>
      <c r="L53" s="65">
        <v>6300000000</v>
      </c>
      <c r="M53" s="66">
        <v>0</v>
      </c>
      <c r="N53" s="67">
        <f>N54</f>
        <v>49074.9</v>
      </c>
      <c r="O53" s="67">
        <f t="shared" si="7"/>
        <v>585774.9</v>
      </c>
      <c r="P53" s="67">
        <f t="shared" si="7"/>
        <v>495000</v>
      </c>
      <c r="Q53" s="93">
        <f t="shared" si="7"/>
        <v>515000</v>
      </c>
    </row>
    <row r="54" spans="1:17" ht="38.25" customHeight="1" x14ac:dyDescent="0.2">
      <c r="A54" s="92"/>
      <c r="B54" s="73"/>
      <c r="C54" s="74"/>
      <c r="D54" s="129" t="s">
        <v>170</v>
      </c>
      <c r="E54" s="130"/>
      <c r="F54" s="130"/>
      <c r="G54" s="130"/>
      <c r="H54" s="130"/>
      <c r="I54" s="131"/>
      <c r="J54" s="64">
        <v>4</v>
      </c>
      <c r="K54" s="64">
        <v>9</v>
      </c>
      <c r="L54" s="65">
        <v>6340000000</v>
      </c>
      <c r="M54" s="66">
        <v>0</v>
      </c>
      <c r="N54" s="67">
        <f>N55</f>
        <v>49074.9</v>
      </c>
      <c r="O54" s="67">
        <f t="shared" si="7"/>
        <v>585774.9</v>
      </c>
      <c r="P54" s="67">
        <f t="shared" si="7"/>
        <v>495000</v>
      </c>
      <c r="Q54" s="93">
        <f t="shared" si="7"/>
        <v>515000</v>
      </c>
    </row>
    <row r="55" spans="1:17" ht="41.25" customHeight="1" x14ac:dyDescent="0.2">
      <c r="A55" s="92"/>
      <c r="B55" s="73"/>
      <c r="C55" s="74"/>
      <c r="D55" s="75"/>
      <c r="E55" s="129" t="s">
        <v>171</v>
      </c>
      <c r="F55" s="130"/>
      <c r="G55" s="130"/>
      <c r="H55" s="130"/>
      <c r="I55" s="131"/>
      <c r="J55" s="64">
        <v>4</v>
      </c>
      <c r="K55" s="64">
        <v>9</v>
      </c>
      <c r="L55" s="65">
        <v>6340095280</v>
      </c>
      <c r="M55" s="66">
        <v>0</v>
      </c>
      <c r="N55" s="67">
        <f>N56</f>
        <v>49074.9</v>
      </c>
      <c r="O55" s="67">
        <f t="shared" si="7"/>
        <v>585774.9</v>
      </c>
      <c r="P55" s="67">
        <f t="shared" si="7"/>
        <v>495000</v>
      </c>
      <c r="Q55" s="93">
        <f t="shared" si="7"/>
        <v>515000</v>
      </c>
    </row>
    <row r="56" spans="1:17" ht="27.75" customHeight="1" x14ac:dyDescent="0.2">
      <c r="A56" s="92"/>
      <c r="B56" s="73"/>
      <c r="C56" s="74"/>
      <c r="D56" s="75"/>
      <c r="E56" s="75"/>
      <c r="F56" s="133" t="s">
        <v>161</v>
      </c>
      <c r="G56" s="133"/>
      <c r="H56" s="133"/>
      <c r="I56" s="133"/>
      <c r="J56" s="64">
        <v>4</v>
      </c>
      <c r="K56" s="64">
        <v>9</v>
      </c>
      <c r="L56" s="65">
        <v>6340095280</v>
      </c>
      <c r="M56" s="66">
        <v>240</v>
      </c>
      <c r="N56" s="67">
        <v>49074.9</v>
      </c>
      <c r="O56" s="67">
        <f>536700+49074.9</f>
        <v>585774.9</v>
      </c>
      <c r="P56" s="67">
        <v>495000</v>
      </c>
      <c r="Q56" s="93">
        <v>515000</v>
      </c>
    </row>
    <row r="57" spans="1:17" ht="12.75" customHeight="1" x14ac:dyDescent="0.2">
      <c r="A57" s="126" t="s">
        <v>172</v>
      </c>
      <c r="B57" s="127"/>
      <c r="C57" s="127"/>
      <c r="D57" s="127"/>
      <c r="E57" s="127"/>
      <c r="F57" s="127"/>
      <c r="G57" s="127"/>
      <c r="H57" s="127"/>
      <c r="I57" s="128"/>
      <c r="J57" s="60">
        <v>5</v>
      </c>
      <c r="K57" s="60">
        <v>0</v>
      </c>
      <c r="L57" s="61">
        <v>0</v>
      </c>
      <c r="M57" s="62">
        <v>0</v>
      </c>
      <c r="N57" s="63">
        <f>N58</f>
        <v>515421.67</v>
      </c>
      <c r="O57" s="63">
        <f t="shared" ref="O57:Q61" si="8">O58</f>
        <v>950420.81</v>
      </c>
      <c r="P57" s="63">
        <f t="shared" si="8"/>
        <v>565955.5</v>
      </c>
      <c r="Q57" s="91">
        <f t="shared" si="8"/>
        <v>528555.5</v>
      </c>
    </row>
    <row r="58" spans="1:17" ht="12.75" customHeight="1" x14ac:dyDescent="0.2">
      <c r="A58" s="92"/>
      <c r="B58" s="73"/>
      <c r="C58" s="140" t="s">
        <v>3</v>
      </c>
      <c r="D58" s="141"/>
      <c r="E58" s="141"/>
      <c r="F58" s="141"/>
      <c r="G58" s="141"/>
      <c r="H58" s="141"/>
      <c r="I58" s="142"/>
      <c r="J58" s="60">
        <v>5</v>
      </c>
      <c r="K58" s="60">
        <v>3</v>
      </c>
      <c r="L58" s="61">
        <v>0</v>
      </c>
      <c r="M58" s="62">
        <v>0</v>
      </c>
      <c r="N58" s="63">
        <f>N59</f>
        <v>515421.67</v>
      </c>
      <c r="O58" s="63">
        <f t="shared" si="8"/>
        <v>950420.81</v>
      </c>
      <c r="P58" s="63">
        <f t="shared" si="8"/>
        <v>565955.5</v>
      </c>
      <c r="Q58" s="91">
        <f t="shared" si="8"/>
        <v>528555.5</v>
      </c>
    </row>
    <row r="59" spans="1:17" s="87" customFormat="1" ht="51.75" customHeight="1" x14ac:dyDescent="0.2">
      <c r="A59" s="92"/>
      <c r="B59" s="73"/>
      <c r="C59" s="74"/>
      <c r="D59" s="129" t="s">
        <v>146</v>
      </c>
      <c r="E59" s="130"/>
      <c r="F59" s="130"/>
      <c r="G59" s="130"/>
      <c r="H59" s="130"/>
      <c r="I59" s="131"/>
      <c r="J59" s="64">
        <v>5</v>
      </c>
      <c r="K59" s="64">
        <v>3</v>
      </c>
      <c r="L59" s="65">
        <v>6300000000</v>
      </c>
      <c r="M59" s="66">
        <v>0</v>
      </c>
      <c r="N59" s="67">
        <f>N60</f>
        <v>515421.67</v>
      </c>
      <c r="O59" s="67">
        <f t="shared" si="8"/>
        <v>950420.81</v>
      </c>
      <c r="P59" s="67">
        <f t="shared" si="8"/>
        <v>565955.5</v>
      </c>
      <c r="Q59" s="93">
        <f t="shared" si="8"/>
        <v>528555.5</v>
      </c>
    </row>
    <row r="60" spans="1:17" ht="31.5" customHeight="1" x14ac:dyDescent="0.2">
      <c r="A60" s="92"/>
      <c r="B60" s="73"/>
      <c r="C60" s="74"/>
      <c r="D60" s="75"/>
      <c r="E60" s="129" t="s">
        <v>173</v>
      </c>
      <c r="F60" s="130"/>
      <c r="G60" s="130"/>
      <c r="H60" s="130"/>
      <c r="I60" s="131"/>
      <c r="J60" s="64">
        <v>5</v>
      </c>
      <c r="K60" s="64">
        <v>3</v>
      </c>
      <c r="L60" s="65">
        <v>6350000000</v>
      </c>
      <c r="M60" s="66">
        <v>0</v>
      </c>
      <c r="N60" s="67">
        <f>N61</f>
        <v>515421.67</v>
      </c>
      <c r="O60" s="67">
        <f t="shared" si="8"/>
        <v>950420.81</v>
      </c>
      <c r="P60" s="67">
        <f t="shared" si="8"/>
        <v>565955.5</v>
      </c>
      <c r="Q60" s="93">
        <f t="shared" si="8"/>
        <v>528555.5</v>
      </c>
    </row>
    <row r="61" spans="1:17" ht="39.75" customHeight="1" x14ac:dyDescent="0.2">
      <c r="A61" s="92"/>
      <c r="B61" s="73"/>
      <c r="C61" s="74"/>
      <c r="D61" s="75"/>
      <c r="E61" s="75"/>
      <c r="F61" s="133" t="s">
        <v>174</v>
      </c>
      <c r="G61" s="133"/>
      <c r="H61" s="133"/>
      <c r="I61" s="133"/>
      <c r="J61" s="64">
        <v>5</v>
      </c>
      <c r="K61" s="64">
        <v>3</v>
      </c>
      <c r="L61" s="65">
        <v>6350095310</v>
      </c>
      <c r="M61" s="66">
        <v>0</v>
      </c>
      <c r="N61" s="67">
        <f>N62</f>
        <v>515421.67</v>
      </c>
      <c r="O61" s="67">
        <f t="shared" si="8"/>
        <v>950420.81</v>
      </c>
      <c r="P61" s="67">
        <f t="shared" si="8"/>
        <v>565955.5</v>
      </c>
      <c r="Q61" s="93">
        <f t="shared" si="8"/>
        <v>528555.5</v>
      </c>
    </row>
    <row r="62" spans="1:17" ht="27.75" customHeight="1" x14ac:dyDescent="0.2">
      <c r="A62" s="92"/>
      <c r="B62" s="73"/>
      <c r="C62" s="74"/>
      <c r="D62" s="75"/>
      <c r="E62" s="75"/>
      <c r="F62" s="133" t="s">
        <v>161</v>
      </c>
      <c r="G62" s="133"/>
      <c r="H62" s="133"/>
      <c r="I62" s="133"/>
      <c r="J62" s="64">
        <v>5</v>
      </c>
      <c r="K62" s="64">
        <v>3</v>
      </c>
      <c r="L62" s="65">
        <v>6350095310</v>
      </c>
      <c r="M62" s="66">
        <v>240</v>
      </c>
      <c r="N62" s="67">
        <v>515421.67</v>
      </c>
      <c r="O62" s="67">
        <f>434999.14+515421.67</f>
        <v>950420.81</v>
      </c>
      <c r="P62" s="67">
        <v>565955.5</v>
      </c>
      <c r="Q62" s="93">
        <v>528555.5</v>
      </c>
    </row>
    <row r="63" spans="1:17" ht="12.75" customHeight="1" x14ac:dyDescent="0.2">
      <c r="A63" s="126" t="s">
        <v>175</v>
      </c>
      <c r="B63" s="127"/>
      <c r="C63" s="127"/>
      <c r="D63" s="127"/>
      <c r="E63" s="127"/>
      <c r="F63" s="127"/>
      <c r="G63" s="127"/>
      <c r="H63" s="127"/>
      <c r="I63" s="128"/>
      <c r="J63" s="60">
        <v>8</v>
      </c>
      <c r="K63" s="60">
        <v>0</v>
      </c>
      <c r="L63" s="61">
        <v>0</v>
      </c>
      <c r="M63" s="62">
        <v>0</v>
      </c>
      <c r="N63" s="63">
        <f>N64</f>
        <v>779850</v>
      </c>
      <c r="O63" s="63">
        <f t="shared" ref="O63:Q65" si="9">O64</f>
        <v>2538924.86</v>
      </c>
      <c r="P63" s="63">
        <f t="shared" si="9"/>
        <v>1808436.5</v>
      </c>
      <c r="Q63" s="91">
        <f t="shared" si="9"/>
        <v>1652506.5</v>
      </c>
    </row>
    <row r="64" spans="1:17" ht="12.75" customHeight="1" x14ac:dyDescent="0.2">
      <c r="A64" s="92"/>
      <c r="B64" s="73"/>
      <c r="C64" s="140" t="s">
        <v>4</v>
      </c>
      <c r="D64" s="141"/>
      <c r="E64" s="141"/>
      <c r="F64" s="141"/>
      <c r="G64" s="141"/>
      <c r="H64" s="141"/>
      <c r="I64" s="142"/>
      <c r="J64" s="60">
        <v>8</v>
      </c>
      <c r="K64" s="60">
        <v>1</v>
      </c>
      <c r="L64" s="61">
        <v>0</v>
      </c>
      <c r="M64" s="62">
        <v>0</v>
      </c>
      <c r="N64" s="63">
        <f>N65</f>
        <v>779850</v>
      </c>
      <c r="O64" s="63">
        <f t="shared" si="9"/>
        <v>2538924.86</v>
      </c>
      <c r="P64" s="63">
        <f t="shared" si="9"/>
        <v>1808436.5</v>
      </c>
      <c r="Q64" s="91">
        <f t="shared" si="9"/>
        <v>1652506.5</v>
      </c>
    </row>
    <row r="65" spans="1:17" s="87" customFormat="1" ht="51.75" customHeight="1" x14ac:dyDescent="0.2">
      <c r="A65" s="92"/>
      <c r="B65" s="73"/>
      <c r="C65" s="74"/>
      <c r="D65" s="129" t="s">
        <v>146</v>
      </c>
      <c r="E65" s="130"/>
      <c r="F65" s="130"/>
      <c r="G65" s="130"/>
      <c r="H65" s="130"/>
      <c r="I65" s="131"/>
      <c r="J65" s="64">
        <v>8</v>
      </c>
      <c r="K65" s="64">
        <v>1</v>
      </c>
      <c r="L65" s="65">
        <v>6300000000</v>
      </c>
      <c r="M65" s="66">
        <v>0</v>
      </c>
      <c r="N65" s="67">
        <f>N66</f>
        <v>779850</v>
      </c>
      <c r="O65" s="67">
        <f t="shared" si="9"/>
        <v>2538924.86</v>
      </c>
      <c r="P65" s="67">
        <f t="shared" si="9"/>
        <v>1808436.5</v>
      </c>
      <c r="Q65" s="93">
        <f t="shared" si="9"/>
        <v>1652506.5</v>
      </c>
    </row>
    <row r="66" spans="1:17" ht="29.25" customHeight="1" x14ac:dyDescent="0.2">
      <c r="A66" s="92"/>
      <c r="B66" s="73"/>
      <c r="C66" s="74"/>
      <c r="D66" s="75"/>
      <c r="E66" s="129" t="s">
        <v>176</v>
      </c>
      <c r="F66" s="130"/>
      <c r="G66" s="130"/>
      <c r="H66" s="130"/>
      <c r="I66" s="131"/>
      <c r="J66" s="64">
        <v>8</v>
      </c>
      <c r="K66" s="64">
        <v>1</v>
      </c>
      <c r="L66" s="65">
        <v>6360000000</v>
      </c>
      <c r="M66" s="66">
        <v>0</v>
      </c>
      <c r="N66" s="67">
        <f>N67+N69</f>
        <v>779850</v>
      </c>
      <c r="O66" s="67">
        <f t="shared" ref="O66:Q66" si="10">O67+O69</f>
        <v>2538924.86</v>
      </c>
      <c r="P66" s="67">
        <f t="shared" si="10"/>
        <v>1808436.5</v>
      </c>
      <c r="Q66" s="93">
        <f t="shared" si="10"/>
        <v>1652506.5</v>
      </c>
    </row>
    <row r="67" spans="1:17" ht="42.75" customHeight="1" x14ac:dyDescent="0.2">
      <c r="A67" s="92"/>
      <c r="B67" s="73"/>
      <c r="C67" s="74"/>
      <c r="D67" s="75"/>
      <c r="E67" s="75"/>
      <c r="F67" s="133" t="s">
        <v>177</v>
      </c>
      <c r="G67" s="133"/>
      <c r="H67" s="133"/>
      <c r="I67" s="133"/>
      <c r="J67" s="64">
        <v>8</v>
      </c>
      <c r="K67" s="64">
        <v>1</v>
      </c>
      <c r="L67" s="65">
        <v>6360075080</v>
      </c>
      <c r="M67" s="66">
        <v>0</v>
      </c>
      <c r="N67" s="67">
        <f>N68</f>
        <v>0</v>
      </c>
      <c r="O67" s="67">
        <f t="shared" ref="O67:Q67" si="11">O68</f>
        <v>1194400</v>
      </c>
      <c r="P67" s="67">
        <f t="shared" si="11"/>
        <v>1194400</v>
      </c>
      <c r="Q67" s="93">
        <f t="shared" si="11"/>
        <v>1194400</v>
      </c>
    </row>
    <row r="68" spans="1:17" x14ac:dyDescent="0.2">
      <c r="A68" s="92"/>
      <c r="B68" s="73"/>
      <c r="C68" s="74"/>
      <c r="D68" s="75"/>
      <c r="E68" s="75"/>
      <c r="F68" s="133" t="s">
        <v>156</v>
      </c>
      <c r="G68" s="133"/>
      <c r="H68" s="133"/>
      <c r="I68" s="133"/>
      <c r="J68" s="64">
        <v>8</v>
      </c>
      <c r="K68" s="64">
        <v>1</v>
      </c>
      <c r="L68" s="65">
        <v>6360075080</v>
      </c>
      <c r="M68" s="66" t="s">
        <v>178</v>
      </c>
      <c r="N68" s="67">
        <v>0</v>
      </c>
      <c r="O68" s="67">
        <v>1194400</v>
      </c>
      <c r="P68" s="67">
        <v>1194400</v>
      </c>
      <c r="Q68" s="93">
        <v>1194400</v>
      </c>
    </row>
    <row r="69" spans="1:17" ht="39" customHeight="1" x14ac:dyDescent="0.2">
      <c r="A69" s="92"/>
      <c r="B69" s="73"/>
      <c r="C69" s="74"/>
      <c r="D69" s="75"/>
      <c r="E69" s="75"/>
      <c r="F69" s="133" t="s">
        <v>179</v>
      </c>
      <c r="G69" s="133"/>
      <c r="H69" s="133"/>
      <c r="I69" s="133"/>
      <c r="J69" s="64">
        <v>8</v>
      </c>
      <c r="K69" s="64">
        <v>1</v>
      </c>
      <c r="L69" s="65">
        <v>6360095220</v>
      </c>
      <c r="M69" s="66">
        <v>0</v>
      </c>
      <c r="N69" s="67">
        <f>N70</f>
        <v>779850</v>
      </c>
      <c r="O69" s="67">
        <f t="shared" ref="O69:Q69" si="12">O70</f>
        <v>1344524.8599999999</v>
      </c>
      <c r="P69" s="67">
        <f t="shared" si="12"/>
        <v>614036.5</v>
      </c>
      <c r="Q69" s="93">
        <f t="shared" si="12"/>
        <v>458106.5</v>
      </c>
    </row>
    <row r="70" spans="1:17" ht="27.75" customHeight="1" x14ac:dyDescent="0.2">
      <c r="A70" s="92"/>
      <c r="B70" s="73"/>
      <c r="C70" s="74"/>
      <c r="D70" s="75"/>
      <c r="E70" s="129" t="s">
        <v>161</v>
      </c>
      <c r="F70" s="130"/>
      <c r="G70" s="130"/>
      <c r="H70" s="130"/>
      <c r="I70" s="131"/>
      <c r="J70" s="64">
        <v>8</v>
      </c>
      <c r="K70" s="64">
        <v>1</v>
      </c>
      <c r="L70" s="65">
        <v>6360095220</v>
      </c>
      <c r="M70" s="66">
        <v>240</v>
      </c>
      <c r="N70" s="67">
        <v>779850</v>
      </c>
      <c r="O70" s="67">
        <f>844524.86+500000</f>
        <v>1344524.8599999999</v>
      </c>
      <c r="P70" s="67">
        <v>614036.5</v>
      </c>
      <c r="Q70" s="93">
        <v>458106.5</v>
      </c>
    </row>
    <row r="71" spans="1:17" ht="13.5" thickBot="1" x14ac:dyDescent="0.25">
      <c r="A71" s="98"/>
      <c r="B71" s="99"/>
      <c r="C71" s="99"/>
      <c r="D71" s="99"/>
      <c r="E71" s="99"/>
      <c r="F71" s="125" t="s">
        <v>180</v>
      </c>
      <c r="G71" s="125"/>
      <c r="H71" s="125"/>
      <c r="I71" s="125"/>
      <c r="J71" s="101"/>
      <c r="K71" s="101"/>
      <c r="L71" s="102"/>
      <c r="M71" s="102"/>
      <c r="N71" s="103">
        <f>N10+N29+N36+N51+N57+N63</f>
        <v>1464608.5699999998</v>
      </c>
      <c r="O71" s="103">
        <f>O10+O29+O36+O51+O57+O63</f>
        <v>7335808.5700000003</v>
      </c>
      <c r="P71" s="103">
        <f>P10+P29+P36+P51+P57+P63</f>
        <v>5985730</v>
      </c>
      <c r="Q71" s="104">
        <f>Q10+Q29+Q36+Q51+Q57+Q63</f>
        <v>5758400</v>
      </c>
    </row>
    <row r="73" spans="1:17" ht="14.25" customHeight="1" x14ac:dyDescent="0.2"/>
  </sheetData>
  <autoFilter ref="L1:L73"/>
  <mergeCells count="65">
    <mergeCell ref="D12:I12"/>
    <mergeCell ref="E13:I13"/>
    <mergeCell ref="E14:I14"/>
    <mergeCell ref="E15:I15"/>
    <mergeCell ref="A6:Q6"/>
    <mergeCell ref="A7:M7"/>
    <mergeCell ref="A9:I9"/>
    <mergeCell ref="A10:I10"/>
    <mergeCell ref="C11:I11"/>
    <mergeCell ref="F21:I21"/>
    <mergeCell ref="F22:I22"/>
    <mergeCell ref="F23:I23"/>
    <mergeCell ref="E16:I16"/>
    <mergeCell ref="C17:I17"/>
    <mergeCell ref="D18:I18"/>
    <mergeCell ref="E19:I19"/>
    <mergeCell ref="F20:I20"/>
    <mergeCell ref="F24:I24"/>
    <mergeCell ref="F25:I25"/>
    <mergeCell ref="F26:I26"/>
    <mergeCell ref="F27:I27"/>
    <mergeCell ref="F28:I28"/>
    <mergeCell ref="F35:I35"/>
    <mergeCell ref="A36:I36"/>
    <mergeCell ref="F37:I37"/>
    <mergeCell ref="C38:I38"/>
    <mergeCell ref="C30:I30"/>
    <mergeCell ref="D31:I31"/>
    <mergeCell ref="E32:I32"/>
    <mergeCell ref="F33:I33"/>
    <mergeCell ref="F34:I34"/>
    <mergeCell ref="D39:I39"/>
    <mergeCell ref="E40:I40"/>
    <mergeCell ref="F41:I41"/>
    <mergeCell ref="C42:I42"/>
    <mergeCell ref="D43:I43"/>
    <mergeCell ref="E44:I44"/>
    <mergeCell ref="F45:I45"/>
    <mergeCell ref="F46:I46"/>
    <mergeCell ref="F47:I47"/>
    <mergeCell ref="F48:I48"/>
    <mergeCell ref="E55:I55"/>
    <mergeCell ref="F56:I56"/>
    <mergeCell ref="A57:I57"/>
    <mergeCell ref="C58:I58"/>
    <mergeCell ref="F49:I49"/>
    <mergeCell ref="F50:I50"/>
    <mergeCell ref="A51:I51"/>
    <mergeCell ref="F52:I52"/>
    <mergeCell ref="E70:I70"/>
    <mergeCell ref="F71:I71"/>
    <mergeCell ref="A29:I29"/>
    <mergeCell ref="C53:I53"/>
    <mergeCell ref="C64:I64"/>
    <mergeCell ref="D65:I65"/>
    <mergeCell ref="E66:I66"/>
    <mergeCell ref="F67:I67"/>
    <mergeCell ref="F68:I68"/>
    <mergeCell ref="F69:I69"/>
    <mergeCell ref="D59:I59"/>
    <mergeCell ref="E60:I60"/>
    <mergeCell ref="F61:I61"/>
    <mergeCell ref="F62:I62"/>
    <mergeCell ref="A63:I63"/>
    <mergeCell ref="D54:I54"/>
  </mergeCells>
  <pageMargins left="1.1023622047244095" right="0.11811023622047245" top="0.15748031496062992" bottom="0.15748031496062992" header="0.31496062992125984" footer="0.31496062992125984"/>
  <pageSetup paperSize="9" scale="76" fitToHeight="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opLeftCell="F1" workbookViewId="0">
      <selection activeCell="U1" sqref="U1"/>
    </sheetView>
  </sheetViews>
  <sheetFormatPr defaultRowHeight="12.75" x14ac:dyDescent="0.2"/>
  <cols>
    <col min="1" max="1" width="0.140625" style="86" hidden="1" customWidth="1"/>
    <col min="2" max="4" width="10.28515625" style="86" hidden="1" customWidth="1"/>
    <col min="5" max="5" width="3.140625" style="86" hidden="1" customWidth="1"/>
    <col min="6" max="8" width="9.140625" style="82"/>
    <col min="9" max="9" width="19.42578125" style="82" customWidth="1"/>
    <col min="10" max="10" width="6.28515625" style="83" customWidth="1"/>
    <col min="11" max="11" width="5.5703125" style="83" customWidth="1"/>
    <col min="12" max="12" width="4.85546875" style="83" customWidth="1"/>
    <col min="13" max="13" width="10.85546875" style="83" customWidth="1"/>
    <col min="14" max="14" width="5.140625" style="83" customWidth="1"/>
    <col min="15" max="15" width="12.140625" style="83" customWidth="1"/>
    <col min="16" max="16" width="11.5703125" style="83" customWidth="1"/>
    <col min="17" max="17" width="11.85546875" style="83" customWidth="1"/>
    <col min="18" max="18" width="11.7109375" style="83" customWidth="1"/>
  </cols>
  <sheetData>
    <row r="1" spans="1:18" x14ac:dyDescent="0.2">
      <c r="A1" s="69"/>
      <c r="B1" s="69"/>
      <c r="C1" s="69"/>
      <c r="D1" s="69"/>
      <c r="E1" s="69"/>
      <c r="F1" s="76"/>
      <c r="G1" s="76"/>
      <c r="H1" s="76"/>
      <c r="I1" s="76"/>
      <c r="J1" s="77"/>
      <c r="K1" s="77"/>
      <c r="L1" s="77"/>
      <c r="M1" s="78"/>
      <c r="N1" s="78"/>
      <c r="O1" s="88" t="s">
        <v>186</v>
      </c>
      <c r="P1" s="77"/>
      <c r="Q1" s="77"/>
      <c r="R1" s="77"/>
    </row>
    <row r="2" spans="1:18" x14ac:dyDescent="0.2">
      <c r="A2" s="69"/>
      <c r="B2" s="69"/>
      <c r="C2" s="69"/>
      <c r="D2" s="69"/>
      <c r="E2" s="69"/>
      <c r="F2" s="76"/>
      <c r="G2" s="76"/>
      <c r="H2" s="76"/>
      <c r="I2" s="76"/>
      <c r="J2" s="77"/>
      <c r="K2" s="77"/>
      <c r="L2" s="77"/>
      <c r="M2" s="78"/>
      <c r="N2" s="78"/>
      <c r="O2" s="88" t="s">
        <v>35</v>
      </c>
      <c r="P2" s="77"/>
      <c r="Q2" s="77"/>
      <c r="R2" s="77"/>
    </row>
    <row r="3" spans="1:18" x14ac:dyDescent="0.2">
      <c r="A3" s="69"/>
      <c r="B3" s="69"/>
      <c r="C3" s="69"/>
      <c r="D3" s="69"/>
      <c r="E3" s="69"/>
      <c r="F3" s="76"/>
      <c r="G3" s="76"/>
      <c r="H3" s="76"/>
      <c r="I3" s="76"/>
      <c r="J3" s="77"/>
      <c r="K3" s="77"/>
      <c r="L3" s="77"/>
      <c r="M3" s="78"/>
      <c r="N3" s="78"/>
      <c r="O3" s="88" t="s">
        <v>36</v>
      </c>
      <c r="P3" s="77"/>
      <c r="Q3" s="77"/>
      <c r="R3" s="77"/>
    </row>
    <row r="4" spans="1:18" x14ac:dyDescent="0.2">
      <c r="A4" s="69"/>
      <c r="B4" s="69"/>
      <c r="C4" s="69"/>
      <c r="D4" s="69"/>
      <c r="E4" s="69"/>
      <c r="F4" s="76"/>
      <c r="G4" s="76"/>
      <c r="H4" s="76"/>
      <c r="I4" s="76"/>
      <c r="J4" s="77"/>
      <c r="K4" s="77"/>
      <c r="L4" s="77"/>
      <c r="M4" s="78"/>
      <c r="N4" s="78"/>
      <c r="O4" s="88" t="s">
        <v>194</v>
      </c>
      <c r="P4" s="77"/>
      <c r="Q4" s="77"/>
      <c r="R4" s="77"/>
    </row>
    <row r="5" spans="1:18" x14ac:dyDescent="0.2">
      <c r="A5" s="69"/>
      <c r="B5" s="69"/>
      <c r="C5" s="69"/>
      <c r="D5" s="69"/>
      <c r="E5" s="69"/>
      <c r="F5" s="76"/>
      <c r="G5" s="76"/>
      <c r="H5" s="76"/>
      <c r="I5" s="76"/>
      <c r="J5" s="77"/>
      <c r="K5" s="77"/>
      <c r="L5" s="77"/>
      <c r="M5" s="78"/>
      <c r="N5" s="78"/>
      <c r="O5" s="77"/>
      <c r="P5" s="77"/>
      <c r="Q5" s="77"/>
      <c r="R5" s="77"/>
    </row>
    <row r="6" spans="1:18" ht="12.75" customHeight="1" x14ac:dyDescent="0.2">
      <c r="A6" s="134" t="s">
        <v>187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1:18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58"/>
      <c r="P7" s="58"/>
      <c r="Q7" s="58"/>
      <c r="R7" s="89" t="s">
        <v>38</v>
      </c>
    </row>
    <row r="8" spans="1:18" ht="13.5" thickBot="1" x14ac:dyDescent="0.25">
      <c r="A8" s="70"/>
      <c r="B8" s="71" t="s">
        <v>138</v>
      </c>
      <c r="C8" s="70"/>
      <c r="D8" s="70"/>
      <c r="E8" s="70"/>
      <c r="F8" s="79"/>
      <c r="G8" s="79"/>
      <c r="H8" s="79"/>
      <c r="I8" s="79"/>
      <c r="J8" s="80"/>
      <c r="K8" s="81"/>
      <c r="L8" s="81"/>
      <c r="M8" s="81"/>
      <c r="N8" s="81"/>
      <c r="O8" s="58"/>
      <c r="P8" s="58"/>
      <c r="Q8" s="58"/>
      <c r="R8" s="58"/>
    </row>
    <row r="9" spans="1:18" ht="16.5" customHeight="1" thickBot="1" x14ac:dyDescent="0.25">
      <c r="A9" s="136" t="s">
        <v>139</v>
      </c>
      <c r="B9" s="137"/>
      <c r="C9" s="137"/>
      <c r="D9" s="137"/>
      <c r="E9" s="137"/>
      <c r="F9" s="137"/>
      <c r="G9" s="137"/>
      <c r="H9" s="137"/>
      <c r="I9" s="137"/>
      <c r="J9" s="96" t="s">
        <v>140</v>
      </c>
      <c r="K9" s="96" t="s">
        <v>184</v>
      </c>
      <c r="L9" s="96" t="s">
        <v>185</v>
      </c>
      <c r="M9" s="96" t="s">
        <v>141</v>
      </c>
      <c r="N9" s="96" t="s">
        <v>142</v>
      </c>
      <c r="O9" s="96" t="s">
        <v>32</v>
      </c>
      <c r="P9" s="96">
        <v>2018</v>
      </c>
      <c r="Q9" s="96">
        <v>2019</v>
      </c>
      <c r="R9" s="97">
        <v>2020</v>
      </c>
    </row>
    <row r="10" spans="1:18" x14ac:dyDescent="0.2">
      <c r="A10" s="146" t="s">
        <v>143</v>
      </c>
      <c r="B10" s="147"/>
      <c r="C10" s="147"/>
      <c r="D10" s="147"/>
      <c r="E10" s="147"/>
      <c r="F10" s="147"/>
      <c r="G10" s="147"/>
      <c r="H10" s="147"/>
      <c r="I10" s="147"/>
      <c r="J10" s="105">
        <v>133</v>
      </c>
      <c r="K10" s="106">
        <v>0</v>
      </c>
      <c r="L10" s="106">
        <v>0</v>
      </c>
      <c r="M10" s="107">
        <v>0</v>
      </c>
      <c r="N10" s="108">
        <v>0</v>
      </c>
      <c r="O10" s="109">
        <f>O87</f>
        <v>1464608.5699999998</v>
      </c>
      <c r="P10" s="109">
        <f t="shared" ref="P10:R10" si="0">P87</f>
        <v>7335808.5700000003</v>
      </c>
      <c r="Q10" s="109">
        <f t="shared" si="0"/>
        <v>5985730</v>
      </c>
      <c r="R10" s="110">
        <f t="shared" si="0"/>
        <v>5758400</v>
      </c>
    </row>
    <row r="11" spans="1:18" x14ac:dyDescent="0.2">
      <c r="A11" s="138" t="s">
        <v>144</v>
      </c>
      <c r="B11" s="139"/>
      <c r="C11" s="139"/>
      <c r="D11" s="139"/>
      <c r="E11" s="139"/>
      <c r="F11" s="139"/>
      <c r="G11" s="139"/>
      <c r="H11" s="139"/>
      <c r="I11" s="139"/>
      <c r="J11" s="59">
        <v>133</v>
      </c>
      <c r="K11" s="60">
        <v>1</v>
      </c>
      <c r="L11" s="60">
        <v>0</v>
      </c>
      <c r="M11" s="61">
        <v>0</v>
      </c>
      <c r="N11" s="62">
        <v>0</v>
      </c>
      <c r="O11" s="63">
        <f>O12+O19+O31</f>
        <v>120150</v>
      </c>
      <c r="P11" s="63">
        <f t="shared" ref="P11:R11" si="1">P12+P19+P31</f>
        <v>3037076</v>
      </c>
      <c r="Q11" s="63">
        <f t="shared" si="1"/>
        <v>2892838</v>
      </c>
      <c r="R11" s="91">
        <f t="shared" si="1"/>
        <v>2838838</v>
      </c>
    </row>
    <row r="12" spans="1:18" ht="41.25" customHeight="1" x14ac:dyDescent="0.2">
      <c r="A12" s="92"/>
      <c r="B12" s="73"/>
      <c r="C12" s="143" t="s">
        <v>145</v>
      </c>
      <c r="D12" s="143"/>
      <c r="E12" s="143"/>
      <c r="F12" s="143"/>
      <c r="G12" s="143"/>
      <c r="H12" s="143"/>
      <c r="I12" s="143"/>
      <c r="J12" s="59">
        <v>133</v>
      </c>
      <c r="K12" s="60">
        <v>1</v>
      </c>
      <c r="L12" s="60">
        <v>2</v>
      </c>
      <c r="M12" s="61">
        <v>0</v>
      </c>
      <c r="N12" s="62">
        <v>0</v>
      </c>
      <c r="O12" s="67">
        <f>O13</f>
        <v>0</v>
      </c>
      <c r="P12" s="67">
        <f t="shared" ref="P12:R15" si="2">P13</f>
        <v>684900</v>
      </c>
      <c r="Q12" s="67">
        <f t="shared" si="2"/>
        <v>684900</v>
      </c>
      <c r="R12" s="93">
        <f t="shared" si="2"/>
        <v>684900</v>
      </c>
    </row>
    <row r="13" spans="1:18" s="87" customFormat="1" ht="51" customHeight="1" x14ac:dyDescent="0.2">
      <c r="A13" s="92"/>
      <c r="B13" s="73"/>
      <c r="C13" s="74"/>
      <c r="D13" s="133" t="s">
        <v>146</v>
      </c>
      <c r="E13" s="133"/>
      <c r="F13" s="133"/>
      <c r="G13" s="133"/>
      <c r="H13" s="133"/>
      <c r="I13" s="133"/>
      <c r="J13" s="59">
        <v>133</v>
      </c>
      <c r="K13" s="64">
        <v>1</v>
      </c>
      <c r="L13" s="64">
        <v>2</v>
      </c>
      <c r="M13" s="65">
        <v>6300000000</v>
      </c>
      <c r="N13" s="66">
        <v>0</v>
      </c>
      <c r="O13" s="67">
        <f>O14</f>
        <v>0</v>
      </c>
      <c r="P13" s="67">
        <f t="shared" si="2"/>
        <v>684900</v>
      </c>
      <c r="Q13" s="67">
        <f t="shared" si="2"/>
        <v>684900</v>
      </c>
      <c r="R13" s="93">
        <f t="shared" si="2"/>
        <v>684900</v>
      </c>
    </row>
    <row r="14" spans="1:18" ht="40.5" customHeight="1" x14ac:dyDescent="0.2">
      <c r="A14" s="92"/>
      <c r="B14" s="73"/>
      <c r="C14" s="74"/>
      <c r="D14" s="75"/>
      <c r="E14" s="133" t="s">
        <v>147</v>
      </c>
      <c r="F14" s="133"/>
      <c r="G14" s="133"/>
      <c r="H14" s="133"/>
      <c r="I14" s="133"/>
      <c r="J14" s="59">
        <v>133</v>
      </c>
      <c r="K14" s="64">
        <v>1</v>
      </c>
      <c r="L14" s="64">
        <v>2</v>
      </c>
      <c r="M14" s="65">
        <v>6310000000</v>
      </c>
      <c r="N14" s="66">
        <v>0</v>
      </c>
      <c r="O14" s="67">
        <f>O15</f>
        <v>0</v>
      </c>
      <c r="P14" s="67">
        <f t="shared" si="2"/>
        <v>684900</v>
      </c>
      <c r="Q14" s="67">
        <f t="shared" si="2"/>
        <v>684900</v>
      </c>
      <c r="R14" s="93">
        <f t="shared" si="2"/>
        <v>684900</v>
      </c>
    </row>
    <row r="15" spans="1:18" x14ac:dyDescent="0.2">
      <c r="A15" s="92"/>
      <c r="B15" s="73"/>
      <c r="C15" s="74"/>
      <c r="D15" s="75"/>
      <c r="E15" s="133" t="s">
        <v>148</v>
      </c>
      <c r="F15" s="133"/>
      <c r="G15" s="133"/>
      <c r="H15" s="133"/>
      <c r="I15" s="133"/>
      <c r="J15" s="59">
        <v>133</v>
      </c>
      <c r="K15" s="64">
        <v>1</v>
      </c>
      <c r="L15" s="64">
        <v>2</v>
      </c>
      <c r="M15" s="65">
        <v>6310010010</v>
      </c>
      <c r="N15" s="66">
        <v>0</v>
      </c>
      <c r="O15" s="67">
        <f>O16</f>
        <v>0</v>
      </c>
      <c r="P15" s="67">
        <f t="shared" si="2"/>
        <v>684900</v>
      </c>
      <c r="Q15" s="67">
        <f t="shared" si="2"/>
        <v>684900</v>
      </c>
      <c r="R15" s="93">
        <f t="shared" si="2"/>
        <v>684900</v>
      </c>
    </row>
    <row r="16" spans="1:18" ht="24.75" customHeight="1" x14ac:dyDescent="0.2">
      <c r="A16" s="92"/>
      <c r="B16" s="73"/>
      <c r="C16" s="74"/>
      <c r="D16" s="75"/>
      <c r="E16" s="133" t="s">
        <v>149</v>
      </c>
      <c r="F16" s="133"/>
      <c r="G16" s="133"/>
      <c r="H16" s="133"/>
      <c r="I16" s="133"/>
      <c r="J16" s="59">
        <v>133</v>
      </c>
      <c r="K16" s="64">
        <v>1</v>
      </c>
      <c r="L16" s="64">
        <v>2</v>
      </c>
      <c r="M16" s="65">
        <v>6310010010</v>
      </c>
      <c r="N16" s="66">
        <v>120</v>
      </c>
      <c r="O16" s="67">
        <f>O17+O18</f>
        <v>0</v>
      </c>
      <c r="P16" s="67">
        <f t="shared" ref="P16:R16" si="3">P17+P18</f>
        <v>684900</v>
      </c>
      <c r="Q16" s="67">
        <f t="shared" si="3"/>
        <v>684900</v>
      </c>
      <c r="R16" s="93">
        <f t="shared" si="3"/>
        <v>684900</v>
      </c>
    </row>
    <row r="17" spans="1:18" ht="24.75" customHeight="1" x14ac:dyDescent="0.2">
      <c r="A17" s="92"/>
      <c r="B17" s="73"/>
      <c r="C17" s="74"/>
      <c r="D17" s="75"/>
      <c r="E17" s="133" t="s">
        <v>150</v>
      </c>
      <c r="F17" s="133"/>
      <c r="G17" s="133"/>
      <c r="H17" s="133"/>
      <c r="I17" s="133"/>
      <c r="J17" s="59">
        <v>133</v>
      </c>
      <c r="K17" s="64">
        <v>1</v>
      </c>
      <c r="L17" s="64">
        <v>2</v>
      </c>
      <c r="M17" s="65">
        <v>6310010010</v>
      </c>
      <c r="N17" s="66">
        <v>121</v>
      </c>
      <c r="O17" s="67"/>
      <c r="P17" s="67">
        <v>526000</v>
      </c>
      <c r="Q17" s="67">
        <v>526000</v>
      </c>
      <c r="R17" s="93">
        <v>526000</v>
      </c>
    </row>
    <row r="18" spans="1:18" ht="43.5" customHeight="1" x14ac:dyDescent="0.2">
      <c r="A18" s="92"/>
      <c r="B18" s="73"/>
      <c r="C18" s="74"/>
      <c r="D18" s="75"/>
      <c r="E18" s="75"/>
      <c r="F18" s="133" t="s">
        <v>160</v>
      </c>
      <c r="G18" s="145"/>
      <c r="H18" s="145"/>
      <c r="I18" s="145"/>
      <c r="J18" s="59">
        <v>133</v>
      </c>
      <c r="K18" s="64">
        <v>1</v>
      </c>
      <c r="L18" s="64">
        <v>2</v>
      </c>
      <c r="M18" s="65">
        <v>6310010010</v>
      </c>
      <c r="N18" s="66">
        <v>129</v>
      </c>
      <c r="O18" s="67">
        <v>0</v>
      </c>
      <c r="P18" s="67">
        <v>158900</v>
      </c>
      <c r="Q18" s="67">
        <v>158900</v>
      </c>
      <c r="R18" s="93">
        <v>158900</v>
      </c>
    </row>
    <row r="19" spans="1:18" ht="54.75" customHeight="1" x14ac:dyDescent="0.2">
      <c r="A19" s="92"/>
      <c r="B19" s="73"/>
      <c r="C19" s="74"/>
      <c r="D19" s="74"/>
      <c r="E19" s="143" t="s">
        <v>151</v>
      </c>
      <c r="F19" s="143"/>
      <c r="G19" s="143"/>
      <c r="H19" s="143"/>
      <c r="I19" s="143"/>
      <c r="J19" s="68">
        <v>133</v>
      </c>
      <c r="K19" s="60">
        <v>1</v>
      </c>
      <c r="L19" s="60">
        <v>4</v>
      </c>
      <c r="M19" s="61">
        <v>0</v>
      </c>
      <c r="N19" s="62">
        <v>0</v>
      </c>
      <c r="O19" s="63">
        <f>O20</f>
        <v>100000</v>
      </c>
      <c r="P19" s="63">
        <f t="shared" ref="P19:R21" si="4">P20</f>
        <v>2332026</v>
      </c>
      <c r="Q19" s="63">
        <f t="shared" si="4"/>
        <v>2207938</v>
      </c>
      <c r="R19" s="91">
        <f t="shared" si="4"/>
        <v>2153938</v>
      </c>
    </row>
    <row r="20" spans="1:18" s="87" customFormat="1" ht="57" customHeight="1" x14ac:dyDescent="0.2">
      <c r="A20" s="94"/>
      <c r="B20" s="85"/>
      <c r="C20" s="133" t="s">
        <v>146</v>
      </c>
      <c r="D20" s="133"/>
      <c r="E20" s="133"/>
      <c r="F20" s="133"/>
      <c r="G20" s="133"/>
      <c r="H20" s="133"/>
      <c r="I20" s="133"/>
      <c r="J20" s="59">
        <v>133</v>
      </c>
      <c r="K20" s="64">
        <v>1</v>
      </c>
      <c r="L20" s="64">
        <v>4</v>
      </c>
      <c r="M20" s="65">
        <v>6300000000</v>
      </c>
      <c r="N20" s="66">
        <v>0</v>
      </c>
      <c r="O20" s="67">
        <f>O21</f>
        <v>100000</v>
      </c>
      <c r="P20" s="67">
        <f t="shared" si="4"/>
        <v>2332026</v>
      </c>
      <c r="Q20" s="67">
        <f t="shared" si="4"/>
        <v>2207938</v>
      </c>
      <c r="R20" s="93">
        <f t="shared" si="4"/>
        <v>2153938</v>
      </c>
    </row>
    <row r="21" spans="1:18" ht="39.75" customHeight="1" x14ac:dyDescent="0.2">
      <c r="A21" s="92"/>
      <c r="B21" s="73"/>
      <c r="C21" s="74"/>
      <c r="D21" s="133" t="s">
        <v>147</v>
      </c>
      <c r="E21" s="133"/>
      <c r="F21" s="133"/>
      <c r="G21" s="133"/>
      <c r="H21" s="133"/>
      <c r="I21" s="133"/>
      <c r="J21" s="59">
        <v>133</v>
      </c>
      <c r="K21" s="64">
        <v>1</v>
      </c>
      <c r="L21" s="64">
        <v>4</v>
      </c>
      <c r="M21" s="65">
        <v>6310000000</v>
      </c>
      <c r="N21" s="66">
        <v>0</v>
      </c>
      <c r="O21" s="67">
        <f>O22</f>
        <v>100000</v>
      </c>
      <c r="P21" s="67">
        <f t="shared" si="4"/>
        <v>2332026</v>
      </c>
      <c r="Q21" s="67">
        <f t="shared" si="4"/>
        <v>2207938</v>
      </c>
      <c r="R21" s="93">
        <f t="shared" si="4"/>
        <v>2153938</v>
      </c>
    </row>
    <row r="22" spans="1:18" ht="16.5" customHeight="1" x14ac:dyDescent="0.2">
      <c r="A22" s="92"/>
      <c r="B22" s="73"/>
      <c r="C22" s="74"/>
      <c r="D22" s="75"/>
      <c r="E22" s="133" t="s">
        <v>152</v>
      </c>
      <c r="F22" s="133"/>
      <c r="G22" s="133"/>
      <c r="H22" s="133"/>
      <c r="I22" s="133"/>
      <c r="J22" s="59">
        <v>133</v>
      </c>
      <c r="K22" s="64">
        <v>1</v>
      </c>
      <c r="L22" s="64">
        <v>4</v>
      </c>
      <c r="M22" s="65">
        <v>6310010020</v>
      </c>
      <c r="N22" s="66">
        <v>0</v>
      </c>
      <c r="O22" s="67">
        <f>O23+O26+O28+O30</f>
        <v>100000</v>
      </c>
      <c r="P22" s="67">
        <f t="shared" ref="P22:R22" si="5">P23+P26+P28+P30</f>
        <v>2332026</v>
      </c>
      <c r="Q22" s="67">
        <f t="shared" si="5"/>
        <v>2207938</v>
      </c>
      <c r="R22" s="93">
        <f t="shared" si="5"/>
        <v>2153938</v>
      </c>
    </row>
    <row r="23" spans="1:18" ht="26.25" customHeight="1" x14ac:dyDescent="0.2">
      <c r="A23" s="92"/>
      <c r="B23" s="73"/>
      <c r="C23" s="74"/>
      <c r="D23" s="75"/>
      <c r="E23" s="75"/>
      <c r="F23" s="133" t="s">
        <v>149</v>
      </c>
      <c r="G23" s="133"/>
      <c r="H23" s="133"/>
      <c r="I23" s="133"/>
      <c r="J23" s="59">
        <v>133</v>
      </c>
      <c r="K23" s="64">
        <v>1</v>
      </c>
      <c r="L23" s="64">
        <v>4</v>
      </c>
      <c r="M23" s="65">
        <v>6310010020</v>
      </c>
      <c r="N23" s="66" t="s">
        <v>153</v>
      </c>
      <c r="O23" s="67">
        <f>O24+O25</f>
        <v>0</v>
      </c>
      <c r="P23" s="67">
        <f t="shared" ref="P23:R23" si="6">P24+P25</f>
        <v>1369800</v>
      </c>
      <c r="Q23" s="67">
        <f t="shared" si="6"/>
        <v>1369800</v>
      </c>
      <c r="R23" s="93">
        <f t="shared" si="6"/>
        <v>1369800</v>
      </c>
    </row>
    <row r="24" spans="1:18" ht="24.75" customHeight="1" x14ac:dyDescent="0.2">
      <c r="A24" s="92"/>
      <c r="B24" s="73"/>
      <c r="C24" s="74"/>
      <c r="D24" s="75"/>
      <c r="E24" s="133" t="s">
        <v>150</v>
      </c>
      <c r="F24" s="133"/>
      <c r="G24" s="133"/>
      <c r="H24" s="133"/>
      <c r="I24" s="133"/>
      <c r="J24" s="59">
        <v>133</v>
      </c>
      <c r="K24" s="64">
        <v>1</v>
      </c>
      <c r="L24" s="64">
        <v>4</v>
      </c>
      <c r="M24" s="65">
        <v>6310010020</v>
      </c>
      <c r="N24" s="66">
        <v>121</v>
      </c>
      <c r="O24" s="67"/>
      <c r="P24" s="67">
        <v>1052000</v>
      </c>
      <c r="Q24" s="67">
        <v>1052000</v>
      </c>
      <c r="R24" s="93">
        <v>1052000</v>
      </c>
    </row>
    <row r="25" spans="1:18" ht="43.5" customHeight="1" x14ac:dyDescent="0.2">
      <c r="A25" s="92"/>
      <c r="B25" s="73"/>
      <c r="C25" s="74"/>
      <c r="D25" s="75"/>
      <c r="E25" s="133" t="s">
        <v>160</v>
      </c>
      <c r="F25" s="133"/>
      <c r="G25" s="133"/>
      <c r="H25" s="133"/>
      <c r="I25" s="133"/>
      <c r="J25" s="59">
        <v>133</v>
      </c>
      <c r="K25" s="64">
        <v>1</v>
      </c>
      <c r="L25" s="64">
        <v>4</v>
      </c>
      <c r="M25" s="65">
        <v>6310010020</v>
      </c>
      <c r="N25" s="66">
        <v>129</v>
      </c>
      <c r="O25" s="67"/>
      <c r="P25" s="67">
        <v>317800</v>
      </c>
      <c r="Q25" s="67">
        <v>317800</v>
      </c>
      <c r="R25" s="93">
        <v>317800</v>
      </c>
    </row>
    <row r="26" spans="1:18" ht="27" customHeight="1" x14ac:dyDescent="0.2">
      <c r="A26" s="92"/>
      <c r="B26" s="73"/>
      <c r="C26" s="74"/>
      <c r="D26" s="75"/>
      <c r="E26" s="75"/>
      <c r="F26" s="133" t="s">
        <v>161</v>
      </c>
      <c r="G26" s="133"/>
      <c r="H26" s="133"/>
      <c r="I26" s="133"/>
      <c r="J26" s="59">
        <v>133</v>
      </c>
      <c r="K26" s="64">
        <v>1</v>
      </c>
      <c r="L26" s="64">
        <v>4</v>
      </c>
      <c r="M26" s="65">
        <v>6310010020</v>
      </c>
      <c r="N26" s="66" t="s">
        <v>154</v>
      </c>
      <c r="O26" s="67">
        <f>O27</f>
        <v>98985</v>
      </c>
      <c r="P26" s="67">
        <f t="shared" ref="P26:R26" si="7">P27</f>
        <v>938399</v>
      </c>
      <c r="Q26" s="67">
        <f t="shared" si="7"/>
        <v>815326</v>
      </c>
      <c r="R26" s="93">
        <f t="shared" si="7"/>
        <v>761326</v>
      </c>
    </row>
    <row r="27" spans="1:18" ht="16.5" customHeight="1" x14ac:dyDescent="0.2">
      <c r="A27" s="92"/>
      <c r="B27" s="73"/>
      <c r="C27" s="74"/>
      <c r="D27" s="75"/>
      <c r="E27" s="75"/>
      <c r="F27" s="133" t="s">
        <v>182</v>
      </c>
      <c r="G27" s="133"/>
      <c r="H27" s="133"/>
      <c r="I27" s="133"/>
      <c r="J27" s="59">
        <v>133</v>
      </c>
      <c r="K27" s="64">
        <v>1</v>
      </c>
      <c r="L27" s="64">
        <v>4</v>
      </c>
      <c r="M27" s="65">
        <v>6310010020</v>
      </c>
      <c r="N27" s="66">
        <v>244</v>
      </c>
      <c r="O27" s="67">
        <v>98985</v>
      </c>
      <c r="P27" s="67">
        <v>938399</v>
      </c>
      <c r="Q27" s="67">
        <v>815326</v>
      </c>
      <c r="R27" s="93">
        <v>761326</v>
      </c>
    </row>
    <row r="28" spans="1:18" ht="15" customHeight="1" x14ac:dyDescent="0.2">
      <c r="A28" s="92"/>
      <c r="B28" s="73"/>
      <c r="C28" s="74"/>
      <c r="D28" s="75"/>
      <c r="E28" s="75"/>
      <c r="F28" s="133" t="s">
        <v>155</v>
      </c>
      <c r="G28" s="133"/>
      <c r="H28" s="133"/>
      <c r="I28" s="133"/>
      <c r="J28" s="59">
        <v>133</v>
      </c>
      <c r="K28" s="64">
        <v>1</v>
      </c>
      <c r="L28" s="64">
        <v>4</v>
      </c>
      <c r="M28" s="65">
        <v>6310010020</v>
      </c>
      <c r="N28" s="66">
        <v>850</v>
      </c>
      <c r="O28" s="67">
        <f>O29</f>
        <v>0</v>
      </c>
      <c r="P28" s="67">
        <f t="shared" ref="P28:R28" si="8">P29</f>
        <v>8000</v>
      </c>
      <c r="Q28" s="67">
        <f t="shared" si="8"/>
        <v>8000</v>
      </c>
      <c r="R28" s="93">
        <f t="shared" si="8"/>
        <v>8000</v>
      </c>
    </row>
    <row r="29" spans="1:18" ht="15" customHeight="1" x14ac:dyDescent="0.2">
      <c r="A29" s="92"/>
      <c r="B29" s="73"/>
      <c r="C29" s="74"/>
      <c r="D29" s="75"/>
      <c r="E29" s="75"/>
      <c r="F29" s="133" t="s">
        <v>181</v>
      </c>
      <c r="G29" s="133"/>
      <c r="H29" s="133"/>
      <c r="I29" s="133"/>
      <c r="J29" s="59">
        <v>133</v>
      </c>
      <c r="K29" s="64">
        <v>1</v>
      </c>
      <c r="L29" s="64">
        <v>4</v>
      </c>
      <c r="M29" s="65">
        <v>6310010020</v>
      </c>
      <c r="N29" s="66">
        <v>853</v>
      </c>
      <c r="O29" s="67"/>
      <c r="P29" s="67">
        <v>8000</v>
      </c>
      <c r="Q29" s="67">
        <v>8000</v>
      </c>
      <c r="R29" s="93">
        <v>8000</v>
      </c>
    </row>
    <row r="30" spans="1:18" ht="15" customHeight="1" x14ac:dyDescent="0.2">
      <c r="A30" s="92"/>
      <c r="B30" s="73"/>
      <c r="C30" s="74"/>
      <c r="D30" s="75"/>
      <c r="E30" s="75"/>
      <c r="F30" s="133" t="s">
        <v>156</v>
      </c>
      <c r="G30" s="133"/>
      <c r="H30" s="133"/>
      <c r="I30" s="133"/>
      <c r="J30" s="59">
        <v>133</v>
      </c>
      <c r="K30" s="64">
        <v>1</v>
      </c>
      <c r="L30" s="64">
        <v>4</v>
      </c>
      <c r="M30" s="65">
        <v>6310010020</v>
      </c>
      <c r="N30" s="66">
        <v>540</v>
      </c>
      <c r="O30" s="67">
        <v>1015</v>
      </c>
      <c r="P30" s="67">
        <v>15827</v>
      </c>
      <c r="Q30" s="67">
        <v>14812</v>
      </c>
      <c r="R30" s="93">
        <v>14812</v>
      </c>
    </row>
    <row r="31" spans="1:18" ht="39" customHeight="1" x14ac:dyDescent="0.2">
      <c r="A31" s="92"/>
      <c r="B31" s="73"/>
      <c r="C31" s="74"/>
      <c r="D31" s="75"/>
      <c r="E31" s="75"/>
      <c r="F31" s="143" t="s">
        <v>188</v>
      </c>
      <c r="G31" s="143"/>
      <c r="H31" s="143"/>
      <c r="I31" s="143"/>
      <c r="J31" s="68">
        <v>133</v>
      </c>
      <c r="K31" s="60">
        <v>1</v>
      </c>
      <c r="L31" s="60">
        <v>6</v>
      </c>
      <c r="M31" s="61">
        <v>0</v>
      </c>
      <c r="N31" s="62">
        <v>0</v>
      </c>
      <c r="O31" s="63">
        <f>O32</f>
        <v>20150</v>
      </c>
      <c r="P31" s="63">
        <f t="shared" ref="P31:R34" si="9">P32</f>
        <v>20150</v>
      </c>
      <c r="Q31" s="63">
        <f t="shared" si="9"/>
        <v>0</v>
      </c>
      <c r="R31" s="91">
        <f t="shared" si="9"/>
        <v>0</v>
      </c>
    </row>
    <row r="32" spans="1:18" ht="51" customHeight="1" x14ac:dyDescent="0.2">
      <c r="A32" s="92"/>
      <c r="B32" s="73"/>
      <c r="C32" s="74"/>
      <c r="D32" s="75"/>
      <c r="E32" s="75"/>
      <c r="F32" s="133" t="s">
        <v>146</v>
      </c>
      <c r="G32" s="133"/>
      <c r="H32" s="133"/>
      <c r="I32" s="133"/>
      <c r="J32" s="59">
        <v>133</v>
      </c>
      <c r="K32" s="64">
        <v>1</v>
      </c>
      <c r="L32" s="64">
        <v>6</v>
      </c>
      <c r="M32" s="65">
        <v>6300000000</v>
      </c>
      <c r="N32" s="66">
        <v>0</v>
      </c>
      <c r="O32" s="67">
        <f>O33</f>
        <v>20150</v>
      </c>
      <c r="P32" s="67">
        <f t="shared" si="9"/>
        <v>20150</v>
      </c>
      <c r="Q32" s="67">
        <f t="shared" si="9"/>
        <v>0</v>
      </c>
      <c r="R32" s="93">
        <f t="shared" si="9"/>
        <v>0</v>
      </c>
    </row>
    <row r="33" spans="1:18" ht="36.75" customHeight="1" x14ac:dyDescent="0.2">
      <c r="A33" s="92"/>
      <c r="B33" s="73"/>
      <c r="C33" s="74"/>
      <c r="D33" s="75"/>
      <c r="E33" s="75"/>
      <c r="F33" s="133" t="s">
        <v>147</v>
      </c>
      <c r="G33" s="133"/>
      <c r="H33" s="133"/>
      <c r="I33" s="133"/>
      <c r="J33" s="59">
        <v>133</v>
      </c>
      <c r="K33" s="64">
        <v>1</v>
      </c>
      <c r="L33" s="64">
        <v>6</v>
      </c>
      <c r="M33" s="90">
        <v>6310000000</v>
      </c>
      <c r="N33" s="66">
        <v>0</v>
      </c>
      <c r="O33" s="67">
        <f>O34</f>
        <v>20150</v>
      </c>
      <c r="P33" s="67">
        <f t="shared" si="9"/>
        <v>20150</v>
      </c>
      <c r="Q33" s="67">
        <f t="shared" si="9"/>
        <v>0</v>
      </c>
      <c r="R33" s="93">
        <f t="shared" si="9"/>
        <v>0</v>
      </c>
    </row>
    <row r="34" spans="1:18" ht="42.75" customHeight="1" x14ac:dyDescent="0.2">
      <c r="A34" s="92"/>
      <c r="B34" s="73"/>
      <c r="C34" s="74"/>
      <c r="D34" s="75"/>
      <c r="E34" s="75"/>
      <c r="F34" s="133" t="s">
        <v>33</v>
      </c>
      <c r="G34" s="133"/>
      <c r="H34" s="133"/>
      <c r="I34" s="133"/>
      <c r="J34" s="59">
        <v>133</v>
      </c>
      <c r="K34" s="64">
        <v>1</v>
      </c>
      <c r="L34" s="64">
        <v>6</v>
      </c>
      <c r="M34" s="90">
        <v>6310010080</v>
      </c>
      <c r="N34" s="66">
        <v>0</v>
      </c>
      <c r="O34" s="67">
        <f>O35</f>
        <v>20150</v>
      </c>
      <c r="P34" s="67">
        <f t="shared" si="9"/>
        <v>20150</v>
      </c>
      <c r="Q34" s="67">
        <f t="shared" si="9"/>
        <v>0</v>
      </c>
      <c r="R34" s="93">
        <f t="shared" si="9"/>
        <v>0</v>
      </c>
    </row>
    <row r="35" spans="1:18" ht="15" customHeight="1" x14ac:dyDescent="0.2">
      <c r="A35" s="92"/>
      <c r="B35" s="73"/>
      <c r="C35" s="74"/>
      <c r="D35" s="75"/>
      <c r="E35" s="75"/>
      <c r="F35" s="133" t="s">
        <v>156</v>
      </c>
      <c r="G35" s="133"/>
      <c r="H35" s="133"/>
      <c r="I35" s="133"/>
      <c r="J35" s="59">
        <v>133</v>
      </c>
      <c r="K35" s="64">
        <v>1</v>
      </c>
      <c r="L35" s="64">
        <v>6</v>
      </c>
      <c r="M35" s="90">
        <v>6310010080</v>
      </c>
      <c r="N35" s="66">
        <v>540</v>
      </c>
      <c r="O35" s="67">
        <v>20150</v>
      </c>
      <c r="P35" s="67">
        <v>20150</v>
      </c>
      <c r="Q35" s="67">
        <v>0</v>
      </c>
      <c r="R35" s="93">
        <v>0</v>
      </c>
    </row>
    <row r="36" spans="1:18" x14ac:dyDescent="0.2">
      <c r="A36" s="138" t="s">
        <v>157</v>
      </c>
      <c r="B36" s="139"/>
      <c r="C36" s="139"/>
      <c r="D36" s="139"/>
      <c r="E36" s="139"/>
      <c r="F36" s="139"/>
      <c r="G36" s="139"/>
      <c r="H36" s="139"/>
      <c r="I36" s="139"/>
      <c r="J36" s="59">
        <v>133</v>
      </c>
      <c r="K36" s="60">
        <v>2</v>
      </c>
      <c r="L36" s="60">
        <v>0</v>
      </c>
      <c r="M36" s="61">
        <v>0</v>
      </c>
      <c r="N36" s="62">
        <v>0</v>
      </c>
      <c r="O36" s="63">
        <f>O37</f>
        <v>112</v>
      </c>
      <c r="P36" s="63">
        <f t="shared" ref="P36:R39" si="10">P37</f>
        <v>74312</v>
      </c>
      <c r="Q36" s="63">
        <f t="shared" si="10"/>
        <v>74200</v>
      </c>
      <c r="R36" s="91">
        <f t="shared" si="10"/>
        <v>74200</v>
      </c>
    </row>
    <row r="37" spans="1:18" x14ac:dyDescent="0.2">
      <c r="A37" s="92"/>
      <c r="B37" s="73"/>
      <c r="C37" s="143" t="s">
        <v>1</v>
      </c>
      <c r="D37" s="143"/>
      <c r="E37" s="143"/>
      <c r="F37" s="143"/>
      <c r="G37" s="143"/>
      <c r="H37" s="143"/>
      <c r="I37" s="143"/>
      <c r="J37" s="59">
        <v>133</v>
      </c>
      <c r="K37" s="60">
        <v>2</v>
      </c>
      <c r="L37" s="60">
        <v>3</v>
      </c>
      <c r="M37" s="61">
        <v>0</v>
      </c>
      <c r="N37" s="62">
        <v>0</v>
      </c>
      <c r="O37" s="63">
        <f>O38</f>
        <v>112</v>
      </c>
      <c r="P37" s="63">
        <f t="shared" si="10"/>
        <v>74312</v>
      </c>
      <c r="Q37" s="63">
        <f t="shared" si="10"/>
        <v>74200</v>
      </c>
      <c r="R37" s="91">
        <f t="shared" si="10"/>
        <v>74200</v>
      </c>
    </row>
    <row r="38" spans="1:18" s="87" customFormat="1" ht="57" customHeight="1" x14ac:dyDescent="0.2">
      <c r="A38" s="92"/>
      <c r="B38" s="73"/>
      <c r="C38" s="74"/>
      <c r="D38" s="133" t="s">
        <v>146</v>
      </c>
      <c r="E38" s="133"/>
      <c r="F38" s="133"/>
      <c r="G38" s="133"/>
      <c r="H38" s="133"/>
      <c r="I38" s="133"/>
      <c r="J38" s="59">
        <v>133</v>
      </c>
      <c r="K38" s="64">
        <v>2</v>
      </c>
      <c r="L38" s="64">
        <v>3</v>
      </c>
      <c r="M38" s="65">
        <v>6300000000</v>
      </c>
      <c r="N38" s="66">
        <v>0</v>
      </c>
      <c r="O38" s="67">
        <f>O39</f>
        <v>112</v>
      </c>
      <c r="P38" s="67">
        <f t="shared" si="10"/>
        <v>74312</v>
      </c>
      <c r="Q38" s="67">
        <f t="shared" si="10"/>
        <v>74200</v>
      </c>
      <c r="R38" s="93">
        <f t="shared" si="10"/>
        <v>74200</v>
      </c>
    </row>
    <row r="39" spans="1:18" ht="40.5" customHeight="1" x14ac:dyDescent="0.2">
      <c r="A39" s="92"/>
      <c r="B39" s="73"/>
      <c r="C39" s="74"/>
      <c r="D39" s="75"/>
      <c r="E39" s="133" t="s">
        <v>158</v>
      </c>
      <c r="F39" s="133"/>
      <c r="G39" s="133"/>
      <c r="H39" s="133"/>
      <c r="I39" s="133"/>
      <c r="J39" s="59">
        <v>133</v>
      </c>
      <c r="K39" s="64">
        <v>2</v>
      </c>
      <c r="L39" s="64">
        <v>3</v>
      </c>
      <c r="M39" s="65">
        <v>6320000000</v>
      </c>
      <c r="N39" s="66">
        <v>0</v>
      </c>
      <c r="O39" s="67">
        <f>O40</f>
        <v>112</v>
      </c>
      <c r="P39" s="67">
        <f t="shared" si="10"/>
        <v>74312</v>
      </c>
      <c r="Q39" s="67">
        <f t="shared" si="10"/>
        <v>74200</v>
      </c>
      <c r="R39" s="93">
        <f t="shared" si="10"/>
        <v>74200</v>
      </c>
    </row>
    <row r="40" spans="1:18" ht="26.25" customHeight="1" x14ac:dyDescent="0.2">
      <c r="A40" s="92"/>
      <c r="B40" s="73"/>
      <c r="C40" s="74"/>
      <c r="D40" s="75"/>
      <c r="E40" s="75"/>
      <c r="F40" s="133" t="s">
        <v>159</v>
      </c>
      <c r="G40" s="133"/>
      <c r="H40" s="133"/>
      <c r="I40" s="133"/>
      <c r="J40" s="59">
        <v>133</v>
      </c>
      <c r="K40" s="64">
        <v>2</v>
      </c>
      <c r="L40" s="64">
        <v>3</v>
      </c>
      <c r="M40" s="65">
        <v>6320051180</v>
      </c>
      <c r="N40" s="66">
        <v>0</v>
      </c>
      <c r="O40" s="67">
        <f>O41+O44</f>
        <v>112</v>
      </c>
      <c r="P40" s="67">
        <f t="shared" ref="P40:R40" si="11">P41+P44</f>
        <v>74312</v>
      </c>
      <c r="Q40" s="67">
        <f t="shared" si="11"/>
        <v>74200</v>
      </c>
      <c r="R40" s="93">
        <f t="shared" si="11"/>
        <v>74200</v>
      </c>
    </row>
    <row r="41" spans="1:18" ht="29.25" customHeight="1" x14ac:dyDescent="0.2">
      <c r="A41" s="92"/>
      <c r="B41" s="73"/>
      <c r="C41" s="74"/>
      <c r="D41" s="75"/>
      <c r="E41" s="75"/>
      <c r="F41" s="133" t="s">
        <v>149</v>
      </c>
      <c r="G41" s="133"/>
      <c r="H41" s="133"/>
      <c r="I41" s="133"/>
      <c r="J41" s="59">
        <v>133</v>
      </c>
      <c r="K41" s="64">
        <v>2</v>
      </c>
      <c r="L41" s="64">
        <v>3</v>
      </c>
      <c r="M41" s="65">
        <v>6320051180</v>
      </c>
      <c r="N41" s="66">
        <v>120</v>
      </c>
      <c r="O41" s="67">
        <f>O42+O43</f>
        <v>0</v>
      </c>
      <c r="P41" s="67">
        <f t="shared" ref="P41:R41" si="12">P42+P43</f>
        <v>66400</v>
      </c>
      <c r="Q41" s="67">
        <f t="shared" si="12"/>
        <v>66400</v>
      </c>
      <c r="R41" s="93">
        <f t="shared" si="12"/>
        <v>66400</v>
      </c>
    </row>
    <row r="42" spans="1:18" ht="24.75" customHeight="1" x14ac:dyDescent="0.2">
      <c r="A42" s="92"/>
      <c r="B42" s="73"/>
      <c r="C42" s="74"/>
      <c r="D42" s="75"/>
      <c r="E42" s="75"/>
      <c r="F42" s="133" t="s">
        <v>150</v>
      </c>
      <c r="G42" s="133"/>
      <c r="H42" s="133"/>
      <c r="I42" s="133"/>
      <c r="J42" s="59">
        <v>133</v>
      </c>
      <c r="K42" s="64">
        <v>2</v>
      </c>
      <c r="L42" s="64">
        <v>3</v>
      </c>
      <c r="M42" s="65">
        <v>6320051180</v>
      </c>
      <c r="N42" s="66">
        <v>121</v>
      </c>
      <c r="O42" s="67"/>
      <c r="P42" s="67">
        <v>51000</v>
      </c>
      <c r="Q42" s="67">
        <v>51000</v>
      </c>
      <c r="R42" s="93">
        <v>51000</v>
      </c>
    </row>
    <row r="43" spans="1:18" ht="43.5" customHeight="1" x14ac:dyDescent="0.2">
      <c r="A43" s="92"/>
      <c r="B43" s="73"/>
      <c r="C43" s="74"/>
      <c r="D43" s="75"/>
      <c r="E43" s="75"/>
      <c r="F43" s="133" t="s">
        <v>160</v>
      </c>
      <c r="G43" s="133"/>
      <c r="H43" s="133"/>
      <c r="I43" s="133"/>
      <c r="J43" s="59">
        <v>133</v>
      </c>
      <c r="K43" s="64">
        <v>2</v>
      </c>
      <c r="L43" s="64">
        <v>3</v>
      </c>
      <c r="M43" s="65">
        <v>6320051180</v>
      </c>
      <c r="N43" s="66">
        <v>129</v>
      </c>
      <c r="O43" s="67"/>
      <c r="P43" s="67">
        <v>15400</v>
      </c>
      <c r="Q43" s="67">
        <v>15400</v>
      </c>
      <c r="R43" s="93">
        <v>15400</v>
      </c>
    </row>
    <row r="44" spans="1:18" ht="26.25" customHeight="1" x14ac:dyDescent="0.2">
      <c r="A44" s="92"/>
      <c r="B44" s="73"/>
      <c r="C44" s="74"/>
      <c r="D44" s="75"/>
      <c r="E44" s="75"/>
      <c r="F44" s="133" t="s">
        <v>161</v>
      </c>
      <c r="G44" s="133"/>
      <c r="H44" s="133"/>
      <c r="I44" s="133"/>
      <c r="J44" s="59">
        <v>133</v>
      </c>
      <c r="K44" s="64">
        <v>2</v>
      </c>
      <c r="L44" s="64">
        <v>3</v>
      </c>
      <c r="M44" s="65">
        <v>6320051180</v>
      </c>
      <c r="N44" s="66">
        <v>240</v>
      </c>
      <c r="O44" s="67">
        <f>O45</f>
        <v>112</v>
      </c>
      <c r="P44" s="67">
        <f t="shared" ref="P44:R44" si="13">P45</f>
        <v>7912</v>
      </c>
      <c r="Q44" s="67">
        <f t="shared" si="13"/>
        <v>7800</v>
      </c>
      <c r="R44" s="93">
        <f t="shared" si="13"/>
        <v>7800</v>
      </c>
    </row>
    <row r="45" spans="1:18" ht="18.75" customHeight="1" x14ac:dyDescent="0.2">
      <c r="A45" s="92"/>
      <c r="B45" s="73"/>
      <c r="C45" s="74"/>
      <c r="D45" s="75"/>
      <c r="E45" s="75"/>
      <c r="F45" s="133" t="s">
        <v>182</v>
      </c>
      <c r="G45" s="133"/>
      <c r="H45" s="133"/>
      <c r="I45" s="133"/>
      <c r="J45" s="59">
        <v>133</v>
      </c>
      <c r="K45" s="64">
        <v>2</v>
      </c>
      <c r="L45" s="64">
        <v>3</v>
      </c>
      <c r="M45" s="65">
        <v>6320051180</v>
      </c>
      <c r="N45" s="66">
        <v>244</v>
      </c>
      <c r="O45" s="67">
        <v>112</v>
      </c>
      <c r="P45" s="67">
        <f>7800+112</f>
        <v>7912</v>
      </c>
      <c r="Q45" s="67">
        <v>7800</v>
      </c>
      <c r="R45" s="93">
        <v>7800</v>
      </c>
    </row>
    <row r="46" spans="1:18" ht="27" customHeight="1" x14ac:dyDescent="0.2">
      <c r="A46" s="138" t="s">
        <v>162</v>
      </c>
      <c r="B46" s="139"/>
      <c r="C46" s="139"/>
      <c r="D46" s="139"/>
      <c r="E46" s="139"/>
      <c r="F46" s="139"/>
      <c r="G46" s="139"/>
      <c r="H46" s="139"/>
      <c r="I46" s="139"/>
      <c r="J46" s="59">
        <v>133</v>
      </c>
      <c r="K46" s="60">
        <v>3</v>
      </c>
      <c r="L46" s="60">
        <v>0</v>
      </c>
      <c r="M46" s="61">
        <v>0</v>
      </c>
      <c r="N46" s="62">
        <v>0</v>
      </c>
      <c r="O46" s="63">
        <f>O47+O53+O59</f>
        <v>0</v>
      </c>
      <c r="P46" s="63">
        <f t="shared" ref="P46:R46" si="14">P47+P53+P59</f>
        <v>149300</v>
      </c>
      <c r="Q46" s="63">
        <f t="shared" si="14"/>
        <v>149300</v>
      </c>
      <c r="R46" s="91">
        <f t="shared" si="14"/>
        <v>149300</v>
      </c>
    </row>
    <row r="47" spans="1:18" x14ac:dyDescent="0.2">
      <c r="A47" s="92"/>
      <c r="B47" s="72"/>
      <c r="C47" s="72"/>
      <c r="D47" s="72"/>
      <c r="E47" s="72"/>
      <c r="F47" s="139" t="s">
        <v>5</v>
      </c>
      <c r="G47" s="139"/>
      <c r="H47" s="139"/>
      <c r="I47" s="139"/>
      <c r="J47" s="59">
        <v>133</v>
      </c>
      <c r="K47" s="60">
        <v>3</v>
      </c>
      <c r="L47" s="60">
        <v>4</v>
      </c>
      <c r="M47" s="61">
        <v>0</v>
      </c>
      <c r="N47" s="62">
        <v>0</v>
      </c>
      <c r="O47" s="63">
        <f>O48</f>
        <v>0</v>
      </c>
      <c r="P47" s="63">
        <f t="shared" ref="P47:R51" si="15">P48</f>
        <v>6000</v>
      </c>
      <c r="Q47" s="63">
        <f t="shared" si="15"/>
        <v>6000</v>
      </c>
      <c r="R47" s="91">
        <f t="shared" si="15"/>
        <v>6000</v>
      </c>
    </row>
    <row r="48" spans="1:18" s="87" customFormat="1" ht="57" customHeight="1" x14ac:dyDescent="0.2">
      <c r="A48" s="92"/>
      <c r="B48" s="73"/>
      <c r="C48" s="133" t="s">
        <v>146</v>
      </c>
      <c r="D48" s="143"/>
      <c r="E48" s="143"/>
      <c r="F48" s="133"/>
      <c r="G48" s="133"/>
      <c r="H48" s="133"/>
      <c r="I48" s="133"/>
      <c r="J48" s="59">
        <v>133</v>
      </c>
      <c r="K48" s="64">
        <v>3</v>
      </c>
      <c r="L48" s="64">
        <v>4</v>
      </c>
      <c r="M48" s="65">
        <v>6300000000</v>
      </c>
      <c r="N48" s="66">
        <v>0</v>
      </c>
      <c r="O48" s="67">
        <f>O49</f>
        <v>0</v>
      </c>
      <c r="P48" s="67">
        <f t="shared" si="15"/>
        <v>6000</v>
      </c>
      <c r="Q48" s="67">
        <f t="shared" si="15"/>
        <v>6000</v>
      </c>
      <c r="R48" s="93">
        <f t="shared" si="15"/>
        <v>6000</v>
      </c>
    </row>
    <row r="49" spans="1:18" ht="40.5" customHeight="1" x14ac:dyDescent="0.2">
      <c r="A49" s="92"/>
      <c r="B49" s="73"/>
      <c r="C49" s="74"/>
      <c r="D49" s="133" t="s">
        <v>158</v>
      </c>
      <c r="E49" s="133"/>
      <c r="F49" s="133"/>
      <c r="G49" s="133"/>
      <c r="H49" s="133"/>
      <c r="I49" s="133"/>
      <c r="J49" s="59">
        <v>133</v>
      </c>
      <c r="K49" s="64">
        <v>3</v>
      </c>
      <c r="L49" s="64">
        <v>4</v>
      </c>
      <c r="M49" s="65">
        <v>6320000000</v>
      </c>
      <c r="N49" s="66">
        <v>0</v>
      </c>
      <c r="O49" s="67">
        <f>O50</f>
        <v>0</v>
      </c>
      <c r="P49" s="67">
        <f t="shared" si="15"/>
        <v>6000</v>
      </c>
      <c r="Q49" s="67">
        <f t="shared" si="15"/>
        <v>6000</v>
      </c>
      <c r="R49" s="93">
        <f t="shared" si="15"/>
        <v>6000</v>
      </c>
    </row>
    <row r="50" spans="1:18" ht="38.25" customHeight="1" x14ac:dyDescent="0.2">
      <c r="A50" s="92"/>
      <c r="B50" s="73"/>
      <c r="C50" s="74"/>
      <c r="D50" s="75"/>
      <c r="E50" s="133" t="s">
        <v>163</v>
      </c>
      <c r="F50" s="133"/>
      <c r="G50" s="133"/>
      <c r="H50" s="133"/>
      <c r="I50" s="133"/>
      <c r="J50" s="59">
        <v>133</v>
      </c>
      <c r="K50" s="64">
        <v>3</v>
      </c>
      <c r="L50" s="64">
        <v>4</v>
      </c>
      <c r="M50" s="65">
        <v>6320059302</v>
      </c>
      <c r="N50" s="66">
        <v>0</v>
      </c>
      <c r="O50" s="67">
        <f>O51</f>
        <v>0</v>
      </c>
      <c r="P50" s="67">
        <f t="shared" si="15"/>
        <v>6000</v>
      </c>
      <c r="Q50" s="67">
        <f t="shared" si="15"/>
        <v>6000</v>
      </c>
      <c r="R50" s="93">
        <f t="shared" si="15"/>
        <v>6000</v>
      </c>
    </row>
    <row r="51" spans="1:18" ht="27" customHeight="1" x14ac:dyDescent="0.2">
      <c r="A51" s="92"/>
      <c r="B51" s="73"/>
      <c r="C51" s="74"/>
      <c r="D51" s="75"/>
      <c r="E51" s="75"/>
      <c r="F51" s="133" t="s">
        <v>161</v>
      </c>
      <c r="G51" s="133"/>
      <c r="H51" s="133"/>
      <c r="I51" s="133"/>
      <c r="J51" s="59">
        <v>133</v>
      </c>
      <c r="K51" s="64">
        <v>3</v>
      </c>
      <c r="L51" s="64">
        <v>4</v>
      </c>
      <c r="M51" s="65">
        <v>6320059302</v>
      </c>
      <c r="N51" s="66">
        <v>240</v>
      </c>
      <c r="O51" s="67">
        <f>O52</f>
        <v>0</v>
      </c>
      <c r="P51" s="67">
        <f t="shared" si="15"/>
        <v>6000</v>
      </c>
      <c r="Q51" s="67">
        <f t="shared" si="15"/>
        <v>6000</v>
      </c>
      <c r="R51" s="93">
        <f t="shared" si="15"/>
        <v>6000</v>
      </c>
    </row>
    <row r="52" spans="1:18" ht="18.75" customHeight="1" x14ac:dyDescent="0.2">
      <c r="A52" s="92"/>
      <c r="B52" s="73"/>
      <c r="C52" s="74"/>
      <c r="D52" s="75"/>
      <c r="E52" s="75"/>
      <c r="F52" s="133" t="s">
        <v>182</v>
      </c>
      <c r="G52" s="133"/>
      <c r="H52" s="133"/>
      <c r="I52" s="133"/>
      <c r="J52" s="59">
        <v>133</v>
      </c>
      <c r="K52" s="64">
        <v>3</v>
      </c>
      <c r="L52" s="64">
        <v>4</v>
      </c>
      <c r="M52" s="65">
        <v>6320059302</v>
      </c>
      <c r="N52" s="66">
        <v>244</v>
      </c>
      <c r="O52" s="67">
        <v>0</v>
      </c>
      <c r="P52" s="67">
        <v>6000</v>
      </c>
      <c r="Q52" s="67">
        <v>6000</v>
      </c>
      <c r="R52" s="93">
        <v>6000</v>
      </c>
    </row>
    <row r="53" spans="1:18" ht="15.75" customHeight="1" x14ac:dyDescent="0.2">
      <c r="A53" s="92"/>
      <c r="B53" s="73"/>
      <c r="C53" s="143" t="s">
        <v>2</v>
      </c>
      <c r="D53" s="143"/>
      <c r="E53" s="143"/>
      <c r="F53" s="143"/>
      <c r="G53" s="143"/>
      <c r="H53" s="143"/>
      <c r="I53" s="143"/>
      <c r="J53" s="59">
        <v>133</v>
      </c>
      <c r="K53" s="60">
        <v>3</v>
      </c>
      <c r="L53" s="60">
        <v>10</v>
      </c>
      <c r="M53" s="61">
        <v>0</v>
      </c>
      <c r="N53" s="62">
        <v>0</v>
      </c>
      <c r="O53" s="63">
        <f>O54</f>
        <v>0</v>
      </c>
      <c r="P53" s="63">
        <f t="shared" ref="P53:R57" si="16">P54</f>
        <v>137300</v>
      </c>
      <c r="Q53" s="63">
        <f t="shared" si="16"/>
        <v>137300</v>
      </c>
      <c r="R53" s="91">
        <f t="shared" si="16"/>
        <v>137300</v>
      </c>
    </row>
    <row r="54" spans="1:18" s="87" customFormat="1" ht="57" customHeight="1" x14ac:dyDescent="0.2">
      <c r="A54" s="92"/>
      <c r="B54" s="73"/>
      <c r="C54" s="74"/>
      <c r="D54" s="133" t="s">
        <v>146</v>
      </c>
      <c r="E54" s="133"/>
      <c r="F54" s="133"/>
      <c r="G54" s="133"/>
      <c r="H54" s="133"/>
      <c r="I54" s="133"/>
      <c r="J54" s="59">
        <v>133</v>
      </c>
      <c r="K54" s="64">
        <v>3</v>
      </c>
      <c r="L54" s="64">
        <v>10</v>
      </c>
      <c r="M54" s="65">
        <v>6300000000</v>
      </c>
      <c r="N54" s="66">
        <v>0</v>
      </c>
      <c r="O54" s="67">
        <f>O55</f>
        <v>0</v>
      </c>
      <c r="P54" s="67">
        <f t="shared" si="16"/>
        <v>137300</v>
      </c>
      <c r="Q54" s="67">
        <f t="shared" si="16"/>
        <v>137300</v>
      </c>
      <c r="R54" s="93">
        <f t="shared" si="16"/>
        <v>137300</v>
      </c>
    </row>
    <row r="55" spans="1:18" ht="40.5" customHeight="1" x14ac:dyDescent="0.2">
      <c r="A55" s="92"/>
      <c r="B55" s="73"/>
      <c r="C55" s="74"/>
      <c r="D55" s="75"/>
      <c r="E55" s="133" t="s">
        <v>164</v>
      </c>
      <c r="F55" s="133"/>
      <c r="G55" s="133"/>
      <c r="H55" s="133"/>
      <c r="I55" s="133"/>
      <c r="J55" s="59">
        <v>133</v>
      </c>
      <c r="K55" s="64">
        <v>3</v>
      </c>
      <c r="L55" s="64">
        <v>10</v>
      </c>
      <c r="M55" s="65">
        <v>6330000000</v>
      </c>
      <c r="N55" s="66">
        <v>0</v>
      </c>
      <c r="O55" s="67">
        <f>O56</f>
        <v>0</v>
      </c>
      <c r="P55" s="67">
        <f t="shared" si="16"/>
        <v>137300</v>
      </c>
      <c r="Q55" s="67">
        <f t="shared" si="16"/>
        <v>137300</v>
      </c>
      <c r="R55" s="93">
        <f t="shared" si="16"/>
        <v>137300</v>
      </c>
    </row>
    <row r="56" spans="1:18" ht="38.25" customHeight="1" x14ac:dyDescent="0.2">
      <c r="A56" s="92"/>
      <c r="B56" s="73"/>
      <c r="C56" s="74"/>
      <c r="D56" s="75"/>
      <c r="E56" s="75"/>
      <c r="F56" s="133" t="s">
        <v>165</v>
      </c>
      <c r="G56" s="133"/>
      <c r="H56" s="133"/>
      <c r="I56" s="133"/>
      <c r="J56" s="59">
        <v>133</v>
      </c>
      <c r="K56" s="64">
        <v>3</v>
      </c>
      <c r="L56" s="64">
        <v>10</v>
      </c>
      <c r="M56" s="65">
        <v>6330095020</v>
      </c>
      <c r="N56" s="66">
        <v>0</v>
      </c>
      <c r="O56" s="67">
        <f>O57</f>
        <v>0</v>
      </c>
      <c r="P56" s="67">
        <f t="shared" si="16"/>
        <v>137300</v>
      </c>
      <c r="Q56" s="67">
        <f t="shared" si="16"/>
        <v>137300</v>
      </c>
      <c r="R56" s="93">
        <f t="shared" si="16"/>
        <v>137300</v>
      </c>
    </row>
    <row r="57" spans="1:18" ht="24.75" customHeight="1" x14ac:dyDescent="0.2">
      <c r="A57" s="92"/>
      <c r="B57" s="73"/>
      <c r="C57" s="74"/>
      <c r="D57" s="75"/>
      <c r="E57" s="75"/>
      <c r="F57" s="133" t="s">
        <v>161</v>
      </c>
      <c r="G57" s="133"/>
      <c r="H57" s="133"/>
      <c r="I57" s="133"/>
      <c r="J57" s="59">
        <v>133</v>
      </c>
      <c r="K57" s="64">
        <v>3</v>
      </c>
      <c r="L57" s="64">
        <v>10</v>
      </c>
      <c r="M57" s="65">
        <v>6330095020</v>
      </c>
      <c r="N57" s="66">
        <v>240</v>
      </c>
      <c r="O57" s="67">
        <f>O58</f>
        <v>0</v>
      </c>
      <c r="P57" s="67">
        <f t="shared" si="16"/>
        <v>137300</v>
      </c>
      <c r="Q57" s="67">
        <f t="shared" si="16"/>
        <v>137300</v>
      </c>
      <c r="R57" s="93">
        <f t="shared" si="16"/>
        <v>137300</v>
      </c>
    </row>
    <row r="58" spans="1:18" ht="18.75" customHeight="1" x14ac:dyDescent="0.2">
      <c r="A58" s="92"/>
      <c r="B58" s="73"/>
      <c r="C58" s="74"/>
      <c r="D58" s="75"/>
      <c r="E58" s="75"/>
      <c r="F58" s="133" t="s">
        <v>182</v>
      </c>
      <c r="G58" s="133"/>
      <c r="H58" s="133"/>
      <c r="I58" s="133"/>
      <c r="J58" s="59">
        <v>133</v>
      </c>
      <c r="K58" s="64">
        <v>3</v>
      </c>
      <c r="L58" s="64">
        <v>10</v>
      </c>
      <c r="M58" s="65">
        <v>6330095020</v>
      </c>
      <c r="N58" s="66">
        <v>244</v>
      </c>
      <c r="O58" s="67">
        <v>0</v>
      </c>
      <c r="P58" s="67">
        <v>137300</v>
      </c>
      <c r="Q58" s="67">
        <v>137300</v>
      </c>
      <c r="R58" s="93">
        <v>137300</v>
      </c>
    </row>
    <row r="59" spans="1:18" s="87" customFormat="1" ht="25.5" customHeight="1" x14ac:dyDescent="0.2">
      <c r="A59" s="92"/>
      <c r="B59" s="73"/>
      <c r="C59" s="74"/>
      <c r="D59" s="74"/>
      <c r="E59" s="74"/>
      <c r="F59" s="143" t="s">
        <v>166</v>
      </c>
      <c r="G59" s="143"/>
      <c r="H59" s="143"/>
      <c r="I59" s="143"/>
      <c r="J59" s="68">
        <v>133</v>
      </c>
      <c r="K59" s="60">
        <v>3</v>
      </c>
      <c r="L59" s="60">
        <v>14</v>
      </c>
      <c r="M59" s="61">
        <v>0</v>
      </c>
      <c r="N59" s="62">
        <v>0</v>
      </c>
      <c r="O59" s="63">
        <f>O60</f>
        <v>0</v>
      </c>
      <c r="P59" s="63">
        <f t="shared" ref="P59:R62" si="17">P60</f>
        <v>6000</v>
      </c>
      <c r="Q59" s="63">
        <f t="shared" si="17"/>
        <v>6000</v>
      </c>
      <c r="R59" s="91">
        <f t="shared" si="17"/>
        <v>6000</v>
      </c>
    </row>
    <row r="60" spans="1:18" ht="27.75" customHeight="1" x14ac:dyDescent="0.2">
      <c r="A60" s="92"/>
      <c r="B60" s="73"/>
      <c r="C60" s="74"/>
      <c r="D60" s="75"/>
      <c r="E60" s="75"/>
      <c r="F60" s="133" t="s">
        <v>183</v>
      </c>
      <c r="G60" s="133"/>
      <c r="H60" s="133"/>
      <c r="I60" s="133"/>
      <c r="J60" s="59">
        <v>133</v>
      </c>
      <c r="K60" s="64">
        <v>3</v>
      </c>
      <c r="L60" s="64">
        <v>14</v>
      </c>
      <c r="M60" s="65">
        <v>7700000000</v>
      </c>
      <c r="N60" s="66">
        <v>0</v>
      </c>
      <c r="O60" s="67">
        <f>O61</f>
        <v>0</v>
      </c>
      <c r="P60" s="67">
        <f t="shared" si="17"/>
        <v>6000</v>
      </c>
      <c r="Q60" s="67">
        <f t="shared" si="17"/>
        <v>6000</v>
      </c>
      <c r="R60" s="93">
        <f t="shared" si="17"/>
        <v>6000</v>
      </c>
    </row>
    <row r="61" spans="1:18" ht="16.5" customHeight="1" x14ac:dyDescent="0.2">
      <c r="A61" s="92"/>
      <c r="B61" s="73"/>
      <c r="C61" s="74"/>
      <c r="D61" s="75"/>
      <c r="E61" s="75"/>
      <c r="F61" s="133" t="s">
        <v>167</v>
      </c>
      <c r="G61" s="133"/>
      <c r="H61" s="133"/>
      <c r="I61" s="133"/>
      <c r="J61" s="59">
        <v>133</v>
      </c>
      <c r="K61" s="64">
        <v>3</v>
      </c>
      <c r="L61" s="64">
        <v>14</v>
      </c>
      <c r="M61" s="65">
        <v>7700020040</v>
      </c>
      <c r="N61" s="66">
        <v>0</v>
      </c>
      <c r="O61" s="67">
        <f>O62</f>
        <v>0</v>
      </c>
      <c r="P61" s="67">
        <f t="shared" si="17"/>
        <v>6000</v>
      </c>
      <c r="Q61" s="67">
        <f t="shared" si="17"/>
        <v>6000</v>
      </c>
      <c r="R61" s="93">
        <f t="shared" si="17"/>
        <v>6000</v>
      </c>
    </row>
    <row r="62" spans="1:18" ht="26.25" customHeight="1" x14ac:dyDescent="0.2">
      <c r="A62" s="92"/>
      <c r="B62" s="73"/>
      <c r="C62" s="74"/>
      <c r="D62" s="75"/>
      <c r="E62" s="75"/>
      <c r="F62" s="133" t="s">
        <v>161</v>
      </c>
      <c r="G62" s="133"/>
      <c r="H62" s="133"/>
      <c r="I62" s="133"/>
      <c r="J62" s="59">
        <v>133</v>
      </c>
      <c r="K62" s="64">
        <v>3</v>
      </c>
      <c r="L62" s="64">
        <v>14</v>
      </c>
      <c r="M62" s="65">
        <v>7700020040</v>
      </c>
      <c r="N62" s="66">
        <v>240</v>
      </c>
      <c r="O62" s="67">
        <f>O63</f>
        <v>0</v>
      </c>
      <c r="P62" s="67">
        <f t="shared" si="17"/>
        <v>6000</v>
      </c>
      <c r="Q62" s="67">
        <f t="shared" si="17"/>
        <v>6000</v>
      </c>
      <c r="R62" s="93">
        <f t="shared" si="17"/>
        <v>6000</v>
      </c>
    </row>
    <row r="63" spans="1:18" ht="18.75" customHeight="1" x14ac:dyDescent="0.2">
      <c r="A63" s="92"/>
      <c r="B63" s="73"/>
      <c r="C63" s="74"/>
      <c r="D63" s="75"/>
      <c r="E63" s="75"/>
      <c r="F63" s="133" t="s">
        <v>182</v>
      </c>
      <c r="G63" s="133"/>
      <c r="H63" s="133"/>
      <c r="I63" s="133"/>
      <c r="J63" s="59">
        <v>133</v>
      </c>
      <c r="K63" s="64">
        <v>3</v>
      </c>
      <c r="L63" s="64">
        <v>14</v>
      </c>
      <c r="M63" s="65">
        <v>7700020040</v>
      </c>
      <c r="N63" s="66">
        <v>244</v>
      </c>
      <c r="O63" s="67">
        <v>0</v>
      </c>
      <c r="P63" s="67">
        <v>6000</v>
      </c>
      <c r="Q63" s="67">
        <v>6000</v>
      </c>
      <c r="R63" s="93">
        <v>6000</v>
      </c>
    </row>
    <row r="64" spans="1:18" x14ac:dyDescent="0.2">
      <c r="A64" s="138" t="s">
        <v>168</v>
      </c>
      <c r="B64" s="139"/>
      <c r="C64" s="139"/>
      <c r="D64" s="139"/>
      <c r="E64" s="139"/>
      <c r="F64" s="139"/>
      <c r="G64" s="139"/>
      <c r="H64" s="139"/>
      <c r="I64" s="139"/>
      <c r="J64" s="59">
        <v>133</v>
      </c>
      <c r="K64" s="60">
        <v>4</v>
      </c>
      <c r="L64" s="60">
        <v>0</v>
      </c>
      <c r="M64" s="61">
        <v>0</v>
      </c>
      <c r="N64" s="62">
        <v>0</v>
      </c>
      <c r="O64" s="63">
        <f t="shared" ref="O64:O69" si="18">O65</f>
        <v>49074.9</v>
      </c>
      <c r="P64" s="63">
        <f t="shared" ref="P64:R69" si="19">P65</f>
        <v>585774.9</v>
      </c>
      <c r="Q64" s="63">
        <f t="shared" si="19"/>
        <v>495000</v>
      </c>
      <c r="R64" s="91">
        <f t="shared" si="19"/>
        <v>515000</v>
      </c>
    </row>
    <row r="65" spans="1:18" x14ac:dyDescent="0.2">
      <c r="A65" s="92"/>
      <c r="B65" s="72"/>
      <c r="C65" s="72"/>
      <c r="D65" s="72"/>
      <c r="E65" s="72"/>
      <c r="F65" s="139" t="s">
        <v>169</v>
      </c>
      <c r="G65" s="139"/>
      <c r="H65" s="139"/>
      <c r="I65" s="139"/>
      <c r="J65" s="59">
        <v>133</v>
      </c>
      <c r="K65" s="60">
        <v>4</v>
      </c>
      <c r="L65" s="60">
        <v>9</v>
      </c>
      <c r="M65" s="61">
        <v>0</v>
      </c>
      <c r="N65" s="62">
        <v>0</v>
      </c>
      <c r="O65" s="63">
        <f t="shared" si="18"/>
        <v>49074.9</v>
      </c>
      <c r="P65" s="63">
        <f t="shared" si="19"/>
        <v>585774.9</v>
      </c>
      <c r="Q65" s="63">
        <f t="shared" si="19"/>
        <v>495000</v>
      </c>
      <c r="R65" s="91">
        <f t="shared" si="19"/>
        <v>515000</v>
      </c>
    </row>
    <row r="66" spans="1:18" s="87" customFormat="1" ht="57" customHeight="1" x14ac:dyDescent="0.2">
      <c r="A66" s="92"/>
      <c r="B66" s="73"/>
      <c r="C66" s="133" t="s">
        <v>146</v>
      </c>
      <c r="D66" s="143"/>
      <c r="E66" s="143"/>
      <c r="F66" s="133"/>
      <c r="G66" s="133"/>
      <c r="H66" s="133"/>
      <c r="I66" s="133"/>
      <c r="J66" s="59">
        <v>133</v>
      </c>
      <c r="K66" s="64">
        <v>4</v>
      </c>
      <c r="L66" s="64">
        <v>9</v>
      </c>
      <c r="M66" s="65">
        <v>6300000000</v>
      </c>
      <c r="N66" s="66">
        <v>0</v>
      </c>
      <c r="O66" s="67">
        <f t="shared" si="18"/>
        <v>49074.9</v>
      </c>
      <c r="P66" s="67">
        <f t="shared" si="19"/>
        <v>585774.9</v>
      </c>
      <c r="Q66" s="67">
        <f t="shared" si="19"/>
        <v>495000</v>
      </c>
      <c r="R66" s="93">
        <f t="shared" si="19"/>
        <v>515000</v>
      </c>
    </row>
    <row r="67" spans="1:18" ht="38.25" customHeight="1" x14ac:dyDescent="0.2">
      <c r="A67" s="92"/>
      <c r="B67" s="73"/>
      <c r="C67" s="74"/>
      <c r="D67" s="133" t="s">
        <v>170</v>
      </c>
      <c r="E67" s="133"/>
      <c r="F67" s="133"/>
      <c r="G67" s="133"/>
      <c r="H67" s="133"/>
      <c r="I67" s="133"/>
      <c r="J67" s="59">
        <v>133</v>
      </c>
      <c r="K67" s="64">
        <v>4</v>
      </c>
      <c r="L67" s="64">
        <v>9</v>
      </c>
      <c r="M67" s="65">
        <v>6340000000</v>
      </c>
      <c r="N67" s="66">
        <v>0</v>
      </c>
      <c r="O67" s="67">
        <f t="shared" si="18"/>
        <v>49074.9</v>
      </c>
      <c r="P67" s="67">
        <f t="shared" si="19"/>
        <v>585774.9</v>
      </c>
      <c r="Q67" s="67">
        <f t="shared" si="19"/>
        <v>495000</v>
      </c>
      <c r="R67" s="93">
        <f t="shared" si="19"/>
        <v>515000</v>
      </c>
    </row>
    <row r="68" spans="1:18" ht="42.75" customHeight="1" x14ac:dyDescent="0.2">
      <c r="A68" s="92"/>
      <c r="B68" s="73"/>
      <c r="C68" s="74"/>
      <c r="D68" s="75"/>
      <c r="E68" s="133" t="s">
        <v>171</v>
      </c>
      <c r="F68" s="133"/>
      <c r="G68" s="133"/>
      <c r="H68" s="133"/>
      <c r="I68" s="133"/>
      <c r="J68" s="59">
        <v>133</v>
      </c>
      <c r="K68" s="64">
        <v>4</v>
      </c>
      <c r="L68" s="64">
        <v>9</v>
      </c>
      <c r="M68" s="65">
        <v>6340095280</v>
      </c>
      <c r="N68" s="66">
        <v>0</v>
      </c>
      <c r="O68" s="67">
        <f t="shared" si="18"/>
        <v>49074.9</v>
      </c>
      <c r="P68" s="67">
        <f t="shared" si="19"/>
        <v>585774.9</v>
      </c>
      <c r="Q68" s="67">
        <f t="shared" si="19"/>
        <v>495000</v>
      </c>
      <c r="R68" s="93">
        <f t="shared" si="19"/>
        <v>515000</v>
      </c>
    </row>
    <row r="69" spans="1:18" ht="27" customHeight="1" x14ac:dyDescent="0.2">
      <c r="A69" s="92"/>
      <c r="B69" s="73"/>
      <c r="C69" s="74"/>
      <c r="D69" s="75"/>
      <c r="E69" s="75"/>
      <c r="F69" s="133" t="s">
        <v>161</v>
      </c>
      <c r="G69" s="133"/>
      <c r="H69" s="133"/>
      <c r="I69" s="133"/>
      <c r="J69" s="59">
        <v>133</v>
      </c>
      <c r="K69" s="64">
        <v>4</v>
      </c>
      <c r="L69" s="64">
        <v>9</v>
      </c>
      <c r="M69" s="65">
        <v>6340095280</v>
      </c>
      <c r="N69" s="66">
        <v>240</v>
      </c>
      <c r="O69" s="67">
        <f t="shared" si="18"/>
        <v>49074.9</v>
      </c>
      <c r="P69" s="67">
        <f t="shared" si="19"/>
        <v>585774.9</v>
      </c>
      <c r="Q69" s="67">
        <f t="shared" si="19"/>
        <v>495000</v>
      </c>
      <c r="R69" s="93">
        <f t="shared" si="19"/>
        <v>515000</v>
      </c>
    </row>
    <row r="70" spans="1:18" ht="18.75" customHeight="1" x14ac:dyDescent="0.2">
      <c r="A70" s="92"/>
      <c r="B70" s="73"/>
      <c r="C70" s="74"/>
      <c r="D70" s="75"/>
      <c r="E70" s="75"/>
      <c r="F70" s="133" t="s">
        <v>182</v>
      </c>
      <c r="G70" s="133"/>
      <c r="H70" s="133"/>
      <c r="I70" s="133"/>
      <c r="J70" s="59">
        <v>133</v>
      </c>
      <c r="K70" s="64">
        <v>4</v>
      </c>
      <c r="L70" s="64">
        <v>9</v>
      </c>
      <c r="M70" s="65">
        <v>6340095280</v>
      </c>
      <c r="N70" s="66">
        <v>244</v>
      </c>
      <c r="O70" s="67">
        <v>49074.9</v>
      </c>
      <c r="P70" s="67">
        <f>536700+49074.9</f>
        <v>585774.9</v>
      </c>
      <c r="Q70" s="67">
        <v>495000</v>
      </c>
      <c r="R70" s="93">
        <v>515000</v>
      </c>
    </row>
    <row r="71" spans="1:18" x14ac:dyDescent="0.2">
      <c r="A71" s="138" t="s">
        <v>172</v>
      </c>
      <c r="B71" s="139"/>
      <c r="C71" s="139"/>
      <c r="D71" s="139"/>
      <c r="E71" s="139"/>
      <c r="F71" s="139"/>
      <c r="G71" s="139"/>
      <c r="H71" s="139"/>
      <c r="I71" s="139"/>
      <c r="J71" s="59">
        <v>133</v>
      </c>
      <c r="K71" s="60">
        <v>5</v>
      </c>
      <c r="L71" s="60">
        <v>0</v>
      </c>
      <c r="M71" s="61">
        <v>0</v>
      </c>
      <c r="N71" s="62">
        <v>0</v>
      </c>
      <c r="O71" s="63">
        <f t="shared" ref="O71:O76" si="20">O72</f>
        <v>515421.67</v>
      </c>
      <c r="P71" s="63">
        <f t="shared" ref="P71:R76" si="21">P72</f>
        <v>950420.81</v>
      </c>
      <c r="Q71" s="63">
        <f t="shared" si="21"/>
        <v>565955.5</v>
      </c>
      <c r="R71" s="91">
        <f t="shared" si="21"/>
        <v>528555.5</v>
      </c>
    </row>
    <row r="72" spans="1:18" x14ac:dyDescent="0.2">
      <c r="A72" s="92"/>
      <c r="B72" s="73"/>
      <c r="C72" s="143" t="s">
        <v>3</v>
      </c>
      <c r="D72" s="143"/>
      <c r="E72" s="143"/>
      <c r="F72" s="143"/>
      <c r="G72" s="143"/>
      <c r="H72" s="143"/>
      <c r="I72" s="143"/>
      <c r="J72" s="59">
        <v>133</v>
      </c>
      <c r="K72" s="60">
        <v>5</v>
      </c>
      <c r="L72" s="60">
        <v>3</v>
      </c>
      <c r="M72" s="61">
        <v>0</v>
      </c>
      <c r="N72" s="62">
        <v>0</v>
      </c>
      <c r="O72" s="63">
        <f t="shared" si="20"/>
        <v>515421.67</v>
      </c>
      <c r="P72" s="63">
        <f t="shared" si="21"/>
        <v>950420.81</v>
      </c>
      <c r="Q72" s="63">
        <f t="shared" si="21"/>
        <v>565955.5</v>
      </c>
      <c r="R72" s="91">
        <f t="shared" si="21"/>
        <v>528555.5</v>
      </c>
    </row>
    <row r="73" spans="1:18" s="87" customFormat="1" ht="57" customHeight="1" x14ac:dyDescent="0.2">
      <c r="A73" s="92"/>
      <c r="B73" s="73"/>
      <c r="C73" s="74"/>
      <c r="D73" s="133" t="s">
        <v>146</v>
      </c>
      <c r="E73" s="133"/>
      <c r="F73" s="133"/>
      <c r="G73" s="133"/>
      <c r="H73" s="133"/>
      <c r="I73" s="133"/>
      <c r="J73" s="59">
        <v>133</v>
      </c>
      <c r="K73" s="64">
        <v>5</v>
      </c>
      <c r="L73" s="64">
        <v>3</v>
      </c>
      <c r="M73" s="65">
        <v>6300000000</v>
      </c>
      <c r="N73" s="66">
        <v>0</v>
      </c>
      <c r="O73" s="67">
        <f t="shared" si="20"/>
        <v>515421.67</v>
      </c>
      <c r="P73" s="67">
        <f t="shared" si="21"/>
        <v>950420.81</v>
      </c>
      <c r="Q73" s="67">
        <f t="shared" si="21"/>
        <v>565955.5</v>
      </c>
      <c r="R73" s="93">
        <f t="shared" si="21"/>
        <v>528555.5</v>
      </c>
    </row>
    <row r="74" spans="1:18" ht="27" customHeight="1" x14ac:dyDescent="0.2">
      <c r="A74" s="92"/>
      <c r="B74" s="73"/>
      <c r="C74" s="74"/>
      <c r="D74" s="75"/>
      <c r="E74" s="133" t="s">
        <v>173</v>
      </c>
      <c r="F74" s="133"/>
      <c r="G74" s="133"/>
      <c r="H74" s="133"/>
      <c r="I74" s="133"/>
      <c r="J74" s="59">
        <v>133</v>
      </c>
      <c r="K74" s="64">
        <v>5</v>
      </c>
      <c r="L74" s="64">
        <v>3</v>
      </c>
      <c r="M74" s="65">
        <v>6350000000</v>
      </c>
      <c r="N74" s="66">
        <v>0</v>
      </c>
      <c r="O74" s="67">
        <f t="shared" si="20"/>
        <v>515421.67</v>
      </c>
      <c r="P74" s="67">
        <f t="shared" si="21"/>
        <v>950420.81</v>
      </c>
      <c r="Q74" s="67">
        <f t="shared" si="21"/>
        <v>565955.5</v>
      </c>
      <c r="R74" s="93">
        <f t="shared" si="21"/>
        <v>528555.5</v>
      </c>
    </row>
    <row r="75" spans="1:18" ht="25.5" customHeight="1" x14ac:dyDescent="0.2">
      <c r="A75" s="92"/>
      <c r="B75" s="73"/>
      <c r="C75" s="74"/>
      <c r="D75" s="75"/>
      <c r="E75" s="75"/>
      <c r="F75" s="133" t="s">
        <v>174</v>
      </c>
      <c r="G75" s="133"/>
      <c r="H75" s="133"/>
      <c r="I75" s="133"/>
      <c r="J75" s="59">
        <v>133</v>
      </c>
      <c r="K75" s="64">
        <v>5</v>
      </c>
      <c r="L75" s="64">
        <v>3</v>
      </c>
      <c r="M75" s="65">
        <v>6350095310</v>
      </c>
      <c r="N75" s="66">
        <v>0</v>
      </c>
      <c r="O75" s="67">
        <f t="shared" si="20"/>
        <v>515421.67</v>
      </c>
      <c r="P75" s="67">
        <f t="shared" si="21"/>
        <v>950420.81</v>
      </c>
      <c r="Q75" s="67">
        <f t="shared" si="21"/>
        <v>565955.5</v>
      </c>
      <c r="R75" s="93">
        <f t="shared" si="21"/>
        <v>528555.5</v>
      </c>
    </row>
    <row r="76" spans="1:18" ht="25.5" customHeight="1" x14ac:dyDescent="0.2">
      <c r="A76" s="92"/>
      <c r="B76" s="73"/>
      <c r="C76" s="74"/>
      <c r="D76" s="75"/>
      <c r="E76" s="75"/>
      <c r="F76" s="133" t="s">
        <v>161</v>
      </c>
      <c r="G76" s="133"/>
      <c r="H76" s="133"/>
      <c r="I76" s="133"/>
      <c r="J76" s="59">
        <v>133</v>
      </c>
      <c r="K76" s="64">
        <v>5</v>
      </c>
      <c r="L76" s="64">
        <v>3</v>
      </c>
      <c r="M76" s="65">
        <v>6350095310</v>
      </c>
      <c r="N76" s="66">
        <v>240</v>
      </c>
      <c r="O76" s="67">
        <f t="shared" si="20"/>
        <v>515421.67</v>
      </c>
      <c r="P76" s="67">
        <f t="shared" si="21"/>
        <v>950420.81</v>
      </c>
      <c r="Q76" s="67">
        <f t="shared" si="21"/>
        <v>565955.5</v>
      </c>
      <c r="R76" s="93">
        <f t="shared" si="21"/>
        <v>528555.5</v>
      </c>
    </row>
    <row r="77" spans="1:18" ht="18.75" customHeight="1" x14ac:dyDescent="0.2">
      <c r="A77" s="92"/>
      <c r="B77" s="73"/>
      <c r="C77" s="74"/>
      <c r="D77" s="75"/>
      <c r="E77" s="75"/>
      <c r="F77" s="133" t="s">
        <v>182</v>
      </c>
      <c r="G77" s="133"/>
      <c r="H77" s="133"/>
      <c r="I77" s="133"/>
      <c r="J77" s="59">
        <v>133</v>
      </c>
      <c r="K77" s="64">
        <v>5</v>
      </c>
      <c r="L77" s="64">
        <v>3</v>
      </c>
      <c r="M77" s="65">
        <v>6350095310</v>
      </c>
      <c r="N77" s="66">
        <v>244</v>
      </c>
      <c r="O77" s="67">
        <v>515421.67</v>
      </c>
      <c r="P77" s="67">
        <f>434999.14+515421.67</f>
        <v>950420.81</v>
      </c>
      <c r="Q77" s="67">
        <v>565955.5</v>
      </c>
      <c r="R77" s="93">
        <v>528555.5</v>
      </c>
    </row>
    <row r="78" spans="1:18" x14ac:dyDescent="0.2">
      <c r="A78" s="138" t="s">
        <v>175</v>
      </c>
      <c r="B78" s="139"/>
      <c r="C78" s="139"/>
      <c r="D78" s="139"/>
      <c r="E78" s="139"/>
      <c r="F78" s="139"/>
      <c r="G78" s="139"/>
      <c r="H78" s="139"/>
      <c r="I78" s="139"/>
      <c r="J78" s="59">
        <v>133</v>
      </c>
      <c r="K78" s="60">
        <v>8</v>
      </c>
      <c r="L78" s="60">
        <v>0</v>
      </c>
      <c r="M78" s="61">
        <v>0</v>
      </c>
      <c r="N78" s="62">
        <v>0</v>
      </c>
      <c r="O78" s="63">
        <f>O79</f>
        <v>779850</v>
      </c>
      <c r="P78" s="63">
        <f t="shared" ref="P78:R80" si="22">P79</f>
        <v>2538924.86</v>
      </c>
      <c r="Q78" s="63">
        <f t="shared" si="22"/>
        <v>1808436.5</v>
      </c>
      <c r="R78" s="91">
        <f t="shared" si="22"/>
        <v>1652506.5</v>
      </c>
    </row>
    <row r="79" spans="1:18" x14ac:dyDescent="0.2">
      <c r="A79" s="92"/>
      <c r="B79" s="73"/>
      <c r="C79" s="143" t="s">
        <v>4</v>
      </c>
      <c r="D79" s="143"/>
      <c r="E79" s="143"/>
      <c r="F79" s="143"/>
      <c r="G79" s="143"/>
      <c r="H79" s="143"/>
      <c r="I79" s="143"/>
      <c r="J79" s="59">
        <v>133</v>
      </c>
      <c r="K79" s="60">
        <v>8</v>
      </c>
      <c r="L79" s="60">
        <v>1</v>
      </c>
      <c r="M79" s="61">
        <v>0</v>
      </c>
      <c r="N79" s="62">
        <v>0</v>
      </c>
      <c r="O79" s="63">
        <f>O80</f>
        <v>779850</v>
      </c>
      <c r="P79" s="63">
        <f t="shared" si="22"/>
        <v>2538924.86</v>
      </c>
      <c r="Q79" s="63">
        <f t="shared" si="22"/>
        <v>1808436.5</v>
      </c>
      <c r="R79" s="91">
        <f t="shared" si="22"/>
        <v>1652506.5</v>
      </c>
    </row>
    <row r="80" spans="1:18" s="87" customFormat="1" ht="57" customHeight="1" x14ac:dyDescent="0.2">
      <c r="A80" s="92"/>
      <c r="B80" s="73"/>
      <c r="C80" s="74"/>
      <c r="D80" s="133" t="s">
        <v>146</v>
      </c>
      <c r="E80" s="133"/>
      <c r="F80" s="133"/>
      <c r="G80" s="133"/>
      <c r="H80" s="133"/>
      <c r="I80" s="133"/>
      <c r="J80" s="59">
        <v>133</v>
      </c>
      <c r="K80" s="64">
        <v>8</v>
      </c>
      <c r="L80" s="64">
        <v>1</v>
      </c>
      <c r="M80" s="65">
        <v>6300000000</v>
      </c>
      <c r="N80" s="66">
        <v>0</v>
      </c>
      <c r="O80" s="67">
        <f>O81</f>
        <v>779850</v>
      </c>
      <c r="P80" s="67">
        <f t="shared" si="22"/>
        <v>2538924.86</v>
      </c>
      <c r="Q80" s="67">
        <f t="shared" si="22"/>
        <v>1808436.5</v>
      </c>
      <c r="R80" s="93">
        <f t="shared" si="22"/>
        <v>1652506.5</v>
      </c>
    </row>
    <row r="81" spans="1:18" ht="24" customHeight="1" x14ac:dyDescent="0.2">
      <c r="A81" s="92"/>
      <c r="B81" s="73"/>
      <c r="C81" s="74"/>
      <c r="D81" s="75"/>
      <c r="E81" s="133" t="s">
        <v>176</v>
      </c>
      <c r="F81" s="133"/>
      <c r="G81" s="133"/>
      <c r="H81" s="133"/>
      <c r="I81" s="133"/>
      <c r="J81" s="59">
        <v>133</v>
      </c>
      <c r="K81" s="64">
        <v>8</v>
      </c>
      <c r="L81" s="64">
        <v>1</v>
      </c>
      <c r="M81" s="65">
        <v>6360000000</v>
      </c>
      <c r="N81" s="66">
        <v>0</v>
      </c>
      <c r="O81" s="67">
        <f>O82+O84</f>
        <v>779850</v>
      </c>
      <c r="P81" s="67">
        <f t="shared" ref="P81:R81" si="23">P82+P84</f>
        <v>2538924.86</v>
      </c>
      <c r="Q81" s="67">
        <f t="shared" si="23"/>
        <v>1808436.5</v>
      </c>
      <c r="R81" s="93">
        <f t="shared" si="23"/>
        <v>1652506.5</v>
      </c>
    </row>
    <row r="82" spans="1:18" ht="27" customHeight="1" x14ac:dyDescent="0.2">
      <c r="A82" s="92"/>
      <c r="B82" s="73"/>
      <c r="C82" s="74"/>
      <c r="D82" s="75"/>
      <c r="E82" s="75"/>
      <c r="F82" s="133" t="s">
        <v>177</v>
      </c>
      <c r="G82" s="133"/>
      <c r="H82" s="133"/>
      <c r="I82" s="133"/>
      <c r="J82" s="59">
        <v>133</v>
      </c>
      <c r="K82" s="64">
        <v>8</v>
      </c>
      <c r="L82" s="64">
        <v>1</v>
      </c>
      <c r="M82" s="65">
        <v>6360075080</v>
      </c>
      <c r="N82" s="66">
        <v>0</v>
      </c>
      <c r="O82" s="67">
        <f>O83</f>
        <v>0</v>
      </c>
      <c r="P82" s="67">
        <f t="shared" ref="P82:R82" si="24">P83</f>
        <v>1194400</v>
      </c>
      <c r="Q82" s="67">
        <f t="shared" si="24"/>
        <v>1194400</v>
      </c>
      <c r="R82" s="93">
        <f t="shared" si="24"/>
        <v>1194400</v>
      </c>
    </row>
    <row r="83" spans="1:18" x14ac:dyDescent="0.2">
      <c r="A83" s="92"/>
      <c r="B83" s="73"/>
      <c r="C83" s="74"/>
      <c r="D83" s="75"/>
      <c r="E83" s="75"/>
      <c r="F83" s="133" t="s">
        <v>156</v>
      </c>
      <c r="G83" s="133"/>
      <c r="H83" s="133"/>
      <c r="I83" s="133"/>
      <c r="J83" s="59">
        <v>133</v>
      </c>
      <c r="K83" s="64">
        <v>8</v>
      </c>
      <c r="L83" s="64">
        <v>1</v>
      </c>
      <c r="M83" s="65">
        <v>6360075080</v>
      </c>
      <c r="N83" s="66" t="s">
        <v>178</v>
      </c>
      <c r="O83" s="67">
        <v>0</v>
      </c>
      <c r="P83" s="67">
        <v>1194400</v>
      </c>
      <c r="Q83" s="67">
        <v>1194400</v>
      </c>
      <c r="R83" s="93">
        <v>1194400</v>
      </c>
    </row>
    <row r="84" spans="1:18" ht="27.75" customHeight="1" x14ac:dyDescent="0.2">
      <c r="A84" s="92"/>
      <c r="B84" s="73"/>
      <c r="C84" s="74"/>
      <c r="D84" s="75"/>
      <c r="E84" s="75"/>
      <c r="F84" s="133" t="s">
        <v>179</v>
      </c>
      <c r="G84" s="133"/>
      <c r="H84" s="133"/>
      <c r="I84" s="133"/>
      <c r="J84" s="59">
        <v>133</v>
      </c>
      <c r="K84" s="64">
        <v>8</v>
      </c>
      <c r="L84" s="64">
        <v>1</v>
      </c>
      <c r="M84" s="65">
        <v>6360095220</v>
      </c>
      <c r="N84" s="66">
        <v>0</v>
      </c>
      <c r="O84" s="67">
        <f>O85</f>
        <v>779850</v>
      </c>
      <c r="P84" s="67">
        <f t="shared" ref="P84:R85" si="25">P85</f>
        <v>1344524.8599999999</v>
      </c>
      <c r="Q84" s="67">
        <f t="shared" si="25"/>
        <v>614036.5</v>
      </c>
      <c r="R84" s="93">
        <f t="shared" si="25"/>
        <v>458106.5</v>
      </c>
    </row>
    <row r="85" spans="1:18" ht="25.5" customHeight="1" x14ac:dyDescent="0.2">
      <c r="A85" s="92"/>
      <c r="B85" s="73"/>
      <c r="C85" s="74"/>
      <c r="D85" s="75"/>
      <c r="E85" s="133" t="s">
        <v>161</v>
      </c>
      <c r="F85" s="133"/>
      <c r="G85" s="133"/>
      <c r="H85" s="133"/>
      <c r="I85" s="133"/>
      <c r="J85" s="59">
        <v>133</v>
      </c>
      <c r="K85" s="64">
        <v>8</v>
      </c>
      <c r="L85" s="64">
        <v>1</v>
      </c>
      <c r="M85" s="65">
        <v>6360095220</v>
      </c>
      <c r="N85" s="66">
        <v>240</v>
      </c>
      <c r="O85" s="67">
        <f>O86</f>
        <v>779850</v>
      </c>
      <c r="P85" s="67">
        <f t="shared" si="25"/>
        <v>1344524.8599999999</v>
      </c>
      <c r="Q85" s="67">
        <f t="shared" si="25"/>
        <v>614036.5</v>
      </c>
      <c r="R85" s="93">
        <f t="shared" si="25"/>
        <v>458106.5</v>
      </c>
    </row>
    <row r="86" spans="1:18" ht="18.75" customHeight="1" thickBot="1" x14ac:dyDescent="0.25">
      <c r="A86" s="111"/>
      <c r="B86" s="112"/>
      <c r="C86" s="113"/>
      <c r="D86" s="114"/>
      <c r="E86" s="114"/>
      <c r="F86" s="144" t="s">
        <v>182</v>
      </c>
      <c r="G86" s="144"/>
      <c r="H86" s="144"/>
      <c r="I86" s="144"/>
      <c r="J86" s="95">
        <v>133</v>
      </c>
      <c r="K86" s="115">
        <v>8</v>
      </c>
      <c r="L86" s="115">
        <v>1</v>
      </c>
      <c r="M86" s="116">
        <v>6360095220</v>
      </c>
      <c r="N86" s="117">
        <v>244</v>
      </c>
      <c r="O86" s="118">
        <v>779850</v>
      </c>
      <c r="P86" s="118">
        <f>844524.86+500000</f>
        <v>1344524.8599999999</v>
      </c>
      <c r="Q86" s="118">
        <v>614036.5</v>
      </c>
      <c r="R86" s="119">
        <v>458106.5</v>
      </c>
    </row>
    <row r="87" spans="1:18" ht="16.5" customHeight="1" thickBot="1" x14ac:dyDescent="0.25">
      <c r="A87" s="98"/>
      <c r="B87" s="99"/>
      <c r="C87" s="99"/>
      <c r="D87" s="99"/>
      <c r="E87" s="99"/>
      <c r="F87" s="125" t="s">
        <v>180</v>
      </c>
      <c r="G87" s="125"/>
      <c r="H87" s="125"/>
      <c r="I87" s="125"/>
      <c r="J87" s="100"/>
      <c r="K87" s="101"/>
      <c r="L87" s="101"/>
      <c r="M87" s="102"/>
      <c r="N87" s="102"/>
      <c r="O87" s="103">
        <f>O11+O36+O46+O64+O71+O78</f>
        <v>1464608.5699999998</v>
      </c>
      <c r="P87" s="103">
        <f t="shared" ref="P87:R87" si="26">P11+P36+P46+P64+P71+P78</f>
        <v>7335808.5700000003</v>
      </c>
      <c r="Q87" s="103">
        <f t="shared" si="26"/>
        <v>5985730</v>
      </c>
      <c r="R87" s="104">
        <f t="shared" si="26"/>
        <v>5758400</v>
      </c>
    </row>
  </sheetData>
  <autoFilter ref="N1:N87"/>
  <mergeCells count="81">
    <mergeCell ref="A11:I11"/>
    <mergeCell ref="C12:I12"/>
    <mergeCell ref="D13:I13"/>
    <mergeCell ref="A7:N7"/>
    <mergeCell ref="A9:I9"/>
    <mergeCell ref="A10:I10"/>
    <mergeCell ref="E19:I19"/>
    <mergeCell ref="C20:I20"/>
    <mergeCell ref="D21:I21"/>
    <mergeCell ref="E22:I22"/>
    <mergeCell ref="E14:I14"/>
    <mergeCell ref="E15:I15"/>
    <mergeCell ref="E16:I16"/>
    <mergeCell ref="E17:I17"/>
    <mergeCell ref="F18:I18"/>
    <mergeCell ref="F35:I35"/>
    <mergeCell ref="F23:I23"/>
    <mergeCell ref="E24:I24"/>
    <mergeCell ref="E25:I25"/>
    <mergeCell ref="F26:I26"/>
    <mergeCell ref="F27:I27"/>
    <mergeCell ref="F29:I29"/>
    <mergeCell ref="F30:I30"/>
    <mergeCell ref="F31:I31"/>
    <mergeCell ref="F33:I33"/>
    <mergeCell ref="E39:I39"/>
    <mergeCell ref="F40:I40"/>
    <mergeCell ref="F41:I41"/>
    <mergeCell ref="F42:I42"/>
    <mergeCell ref="A36:I36"/>
    <mergeCell ref="C37:I37"/>
    <mergeCell ref="D38:I38"/>
    <mergeCell ref="F47:I47"/>
    <mergeCell ref="C48:I48"/>
    <mergeCell ref="D49:I49"/>
    <mergeCell ref="E50:I50"/>
    <mergeCell ref="F43:I43"/>
    <mergeCell ref="F44:I44"/>
    <mergeCell ref="F45:I45"/>
    <mergeCell ref="A46:I46"/>
    <mergeCell ref="E55:I55"/>
    <mergeCell ref="F56:I56"/>
    <mergeCell ref="F57:I57"/>
    <mergeCell ref="F58:I58"/>
    <mergeCell ref="F51:I51"/>
    <mergeCell ref="F52:I52"/>
    <mergeCell ref="C53:I53"/>
    <mergeCell ref="D54:I54"/>
    <mergeCell ref="F65:I65"/>
    <mergeCell ref="C66:I66"/>
    <mergeCell ref="D67:I67"/>
    <mergeCell ref="F59:I59"/>
    <mergeCell ref="F60:I60"/>
    <mergeCell ref="F61:I61"/>
    <mergeCell ref="F62:I62"/>
    <mergeCell ref="F63:I63"/>
    <mergeCell ref="A64:I64"/>
    <mergeCell ref="A78:I78"/>
    <mergeCell ref="C72:I72"/>
    <mergeCell ref="D73:I73"/>
    <mergeCell ref="E74:I74"/>
    <mergeCell ref="E68:I68"/>
    <mergeCell ref="F69:I69"/>
    <mergeCell ref="F70:I70"/>
    <mergeCell ref="A71:I71"/>
    <mergeCell ref="F86:I86"/>
    <mergeCell ref="F87:I87"/>
    <mergeCell ref="F28:I28"/>
    <mergeCell ref="A6:R6"/>
    <mergeCell ref="F32:I32"/>
    <mergeCell ref="F34:I34"/>
    <mergeCell ref="F82:I82"/>
    <mergeCell ref="F83:I83"/>
    <mergeCell ref="F84:I84"/>
    <mergeCell ref="E85:I85"/>
    <mergeCell ref="C79:I79"/>
    <mergeCell ref="D80:I80"/>
    <mergeCell ref="E81:I81"/>
    <mergeCell ref="F75:I75"/>
    <mergeCell ref="F76:I76"/>
    <mergeCell ref="F77:I77"/>
  </mergeCells>
  <pageMargins left="1.1023622047244095" right="0.11811023622047245" top="0.15748031496062992" bottom="0.15748031496062992" header="0.31496062992125984" footer="0.31496062992125984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5</vt:lpstr>
      <vt:lpstr>приложение 6</vt:lpstr>
      <vt:lpstr>приложение 7</vt:lpstr>
      <vt:lpstr>приложение 8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Надежда</cp:lastModifiedBy>
  <cp:lastPrinted>2018-03-20T05:30:45Z</cp:lastPrinted>
  <dcterms:created xsi:type="dcterms:W3CDTF">2010-12-16T03:42:04Z</dcterms:created>
  <dcterms:modified xsi:type="dcterms:W3CDTF">2018-03-22T04:10:14Z</dcterms:modified>
</cp:coreProperties>
</file>