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Прил 1" sheetId="5" r:id="rId1"/>
    <sheet name="Прил 2" sheetId="6" r:id="rId2"/>
    <sheet name="Прил 3" sheetId="7" r:id="rId3"/>
    <sheet name="Прил 4" sheetId="8" r:id="rId4"/>
    <sheet name="Прил 5" sheetId="9" r:id="rId5"/>
    <sheet name="Прил 6" sheetId="10" r:id="rId6"/>
    <sheet name="Прил 7" sheetId="11" r:id="rId7"/>
    <sheet name="Прил 8" sheetId="12" r:id="rId8"/>
    <sheet name="Прил 9" sheetId="13" r:id="rId9"/>
    <sheet name="Прил 11" sheetId="15" r:id="rId10"/>
    <sheet name="Прил 12" sheetId="14" r:id="rId1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8" hidden="1">'Прил 9'!$H$1:$H$70</definedName>
    <definedName name="_xlnm.Print_Titles" localSheetId="9">'Прил 11'!$8:$9</definedName>
    <definedName name="_xlnm.Print_Titles" localSheetId="8">'Прил 9'!$10:$10</definedName>
    <definedName name="_xlnm.Print_Area" localSheetId="9">'Прил 11'!$A$1:$C$42</definedName>
  </definedNames>
  <calcPr calcId="152511"/>
</workbook>
</file>

<file path=xl/calcChain.xml><?xml version="1.0" encoding="utf-8"?>
<calcChain xmlns="http://schemas.openxmlformats.org/spreadsheetml/2006/main">
  <c r="P16" i="14" l="1"/>
  <c r="O16" i="14"/>
  <c r="N16" i="14"/>
  <c r="I16" i="14"/>
  <c r="H16" i="14"/>
  <c r="G16" i="14"/>
  <c r="M14" i="14"/>
  <c r="L14" i="14"/>
  <c r="K14" i="14"/>
  <c r="C14" i="14"/>
  <c r="M13" i="14"/>
  <c r="L13" i="14"/>
  <c r="K13" i="14"/>
  <c r="Q14" i="13"/>
  <c r="Q13" i="13" s="1"/>
  <c r="Q15" i="13"/>
  <c r="R15" i="13"/>
  <c r="R14" i="13" s="1"/>
  <c r="R13" i="13" s="1"/>
  <c r="R12" i="13" s="1"/>
  <c r="P16" i="13"/>
  <c r="P15" i="13" s="1"/>
  <c r="P14" i="13" s="1"/>
  <c r="P13" i="13" s="1"/>
  <c r="P12" i="13" s="1"/>
  <c r="P69" i="13" s="1"/>
  <c r="Q16" i="13"/>
  <c r="R16" i="13"/>
  <c r="Q19" i="13"/>
  <c r="Q18" i="13" s="1"/>
  <c r="Q20" i="13"/>
  <c r="R20" i="13"/>
  <c r="R19" i="13" s="1"/>
  <c r="R18" i="13" s="1"/>
  <c r="P21" i="13"/>
  <c r="P20" i="13" s="1"/>
  <c r="P19" i="13" s="1"/>
  <c r="P18" i="13" s="1"/>
  <c r="Q21" i="13"/>
  <c r="R21" i="13"/>
  <c r="P26" i="13"/>
  <c r="P27" i="13"/>
  <c r="Q27" i="13"/>
  <c r="Q26" i="13" s="1"/>
  <c r="P28" i="13"/>
  <c r="Q28" i="13"/>
  <c r="R28" i="13"/>
  <c r="R27" i="13" s="1"/>
  <c r="R26" i="13" s="1"/>
  <c r="P31" i="13"/>
  <c r="P30" i="13" s="1"/>
  <c r="P32" i="13"/>
  <c r="Q32" i="13"/>
  <c r="Q31" i="13" s="1"/>
  <c r="Q30" i="13" s="1"/>
  <c r="R32" i="13"/>
  <c r="R31" i="13" s="1"/>
  <c r="R30" i="13" s="1"/>
  <c r="P36" i="13"/>
  <c r="P35" i="13" s="1"/>
  <c r="P34" i="13" s="1"/>
  <c r="P37" i="13"/>
  <c r="Q37" i="13"/>
  <c r="Q36" i="13" s="1"/>
  <c r="Q35" i="13" s="1"/>
  <c r="Q34" i="13" s="1"/>
  <c r="R37" i="13"/>
  <c r="R36" i="13" s="1"/>
  <c r="R35" i="13" s="1"/>
  <c r="R34" i="13" s="1"/>
  <c r="P42" i="13"/>
  <c r="P41" i="13" s="1"/>
  <c r="P40" i="13" s="1"/>
  <c r="P43" i="13"/>
  <c r="Q43" i="13"/>
  <c r="Q42" i="13" s="1"/>
  <c r="Q41" i="13" s="1"/>
  <c r="P44" i="13"/>
  <c r="Q44" i="13"/>
  <c r="R44" i="13"/>
  <c r="R43" i="13" s="1"/>
  <c r="R42" i="13" s="1"/>
  <c r="R41" i="13" s="1"/>
  <c r="R40" i="13" s="1"/>
  <c r="P47" i="13"/>
  <c r="P46" i="13" s="1"/>
  <c r="P48" i="13"/>
  <c r="Q48" i="13"/>
  <c r="Q47" i="13" s="1"/>
  <c r="Q46" i="13" s="1"/>
  <c r="R48" i="13"/>
  <c r="R47" i="13" s="1"/>
  <c r="R46" i="13" s="1"/>
  <c r="P52" i="13"/>
  <c r="P51" i="13" s="1"/>
  <c r="P50" i="13" s="1"/>
  <c r="P53" i="13"/>
  <c r="Q53" i="13"/>
  <c r="Q52" i="13" s="1"/>
  <c r="Q51" i="13" s="1"/>
  <c r="Q50" i="13" s="1"/>
  <c r="R53" i="13"/>
  <c r="R52" i="13" s="1"/>
  <c r="R51" i="13" s="1"/>
  <c r="R50" i="13" s="1"/>
  <c r="P57" i="13"/>
  <c r="P56" i="13" s="1"/>
  <c r="P55" i="13" s="1"/>
  <c r="P58" i="13"/>
  <c r="Q58" i="13"/>
  <c r="Q57" i="13" s="1"/>
  <c r="Q56" i="13" s="1"/>
  <c r="Q55" i="13" s="1"/>
  <c r="R58" i="13"/>
  <c r="R57" i="13" s="1"/>
  <c r="R56" i="13" s="1"/>
  <c r="R55" i="13" s="1"/>
  <c r="P62" i="13"/>
  <c r="P61" i="13" s="1"/>
  <c r="P60" i="13" s="1"/>
  <c r="P63" i="13"/>
  <c r="Q63" i="13"/>
  <c r="Q62" i="13" s="1"/>
  <c r="Q61" i="13" s="1"/>
  <c r="Q60" i="13" s="1"/>
  <c r="R63" i="13"/>
  <c r="R62" i="13" s="1"/>
  <c r="R61" i="13" s="1"/>
  <c r="R60" i="13" s="1"/>
  <c r="R69" i="13" l="1"/>
  <c r="Q40" i="13"/>
  <c r="Q12" i="13"/>
  <c r="Q69" i="13" s="1"/>
  <c r="AA91" i="12"/>
  <c r="AA90" i="12" s="1"/>
  <c r="Z91" i="12"/>
  <c r="Z90" i="12" s="1"/>
  <c r="Y90" i="12"/>
  <c r="AA87" i="12"/>
  <c r="Z87" i="12"/>
  <c r="Y87" i="12"/>
  <c r="AA86" i="12"/>
  <c r="AA83" i="12" s="1"/>
  <c r="AA82" i="12" s="1"/>
  <c r="AA81" i="12" s="1"/>
  <c r="AA80" i="12" s="1"/>
  <c r="Z86" i="12"/>
  <c r="Y86" i="12"/>
  <c r="AA84" i="12"/>
  <c r="Z83" i="12"/>
  <c r="Y83" i="12"/>
  <c r="Z82" i="12"/>
  <c r="Z81" i="12" s="1"/>
  <c r="Z80" i="12" s="1"/>
  <c r="Y82" i="12"/>
  <c r="Y81" i="12"/>
  <c r="Y80" i="12" s="1"/>
  <c r="AA78" i="12"/>
  <c r="AA77" i="12" s="1"/>
  <c r="AA76" i="12" s="1"/>
  <c r="AA75" i="12" s="1"/>
  <c r="AA74" i="12" s="1"/>
  <c r="AA73" i="12" s="1"/>
  <c r="Z78" i="12"/>
  <c r="Z77" i="12" s="1"/>
  <c r="Z76" i="12" s="1"/>
  <c r="Z75" i="12" s="1"/>
  <c r="Z74" i="12" s="1"/>
  <c r="Z73" i="12" s="1"/>
  <c r="AA70" i="12"/>
  <c r="AA69" i="12" s="1"/>
  <c r="AA68" i="12" s="1"/>
  <c r="AA67" i="12" s="1"/>
  <c r="AA66" i="12" s="1"/>
  <c r="AA65" i="12" s="1"/>
  <c r="Z70" i="12"/>
  <c r="Y70" i="12"/>
  <c r="Y69" i="12" s="1"/>
  <c r="Y68" i="12" s="1"/>
  <c r="Y67" i="12" s="1"/>
  <c r="Y66" i="12" s="1"/>
  <c r="Y65" i="12" s="1"/>
  <c r="Z69" i="12"/>
  <c r="Z68" i="12" s="1"/>
  <c r="Z67" i="12" s="1"/>
  <c r="Z66" i="12" s="1"/>
  <c r="Z65" i="12" s="1"/>
  <c r="AA63" i="12"/>
  <c r="AA62" i="12" s="1"/>
  <c r="AA61" i="12" s="1"/>
  <c r="AA60" i="12" s="1"/>
  <c r="Z63" i="12"/>
  <c r="Y63" i="12"/>
  <c r="Y62" i="12" s="1"/>
  <c r="Y61" i="12" s="1"/>
  <c r="Y60" i="12" s="1"/>
  <c r="Z62" i="12"/>
  <c r="Z61" i="12" s="1"/>
  <c r="Z60" i="12" s="1"/>
  <c r="AA58" i="12"/>
  <c r="AA57" i="12" s="1"/>
  <c r="AA56" i="12" s="1"/>
  <c r="AA55" i="12" s="1"/>
  <c r="AA54" i="12" s="1"/>
  <c r="AA53" i="12" s="1"/>
  <c r="Z58" i="12"/>
  <c r="Y58" i="12"/>
  <c r="Y57" i="12" s="1"/>
  <c r="Y56" i="12" s="1"/>
  <c r="Y55" i="12" s="1"/>
  <c r="Y54" i="12" s="1"/>
  <c r="Y53" i="12" s="1"/>
  <c r="Z57" i="12"/>
  <c r="Z56" i="12" s="1"/>
  <c r="Z55" i="12" s="1"/>
  <c r="Z54" i="12" s="1"/>
  <c r="Z53" i="12" s="1"/>
  <c r="AA48" i="12"/>
  <c r="AA47" i="12" s="1"/>
  <c r="AA46" i="12" s="1"/>
  <c r="AA45" i="12" s="1"/>
  <c r="AA44" i="12" s="1"/>
  <c r="AA43" i="12" s="1"/>
  <c r="Z48" i="12"/>
  <c r="Y48" i="12"/>
  <c r="Y47" i="12" s="1"/>
  <c r="Y46" i="12" s="1"/>
  <c r="Y45" i="12" s="1"/>
  <c r="Y44" i="12" s="1"/>
  <c r="Y43" i="12" s="1"/>
  <c r="Z47" i="12"/>
  <c r="Z46" i="12" s="1"/>
  <c r="Z45" i="12" s="1"/>
  <c r="Z44" i="12" s="1"/>
  <c r="Z43" i="12" s="1"/>
  <c r="AA41" i="12"/>
  <c r="AA40" i="12" s="1"/>
  <c r="AA39" i="12" s="1"/>
  <c r="Z41" i="12"/>
  <c r="Y41" i="12"/>
  <c r="Y40" i="12" s="1"/>
  <c r="Y39" i="12" s="1"/>
  <c r="Y38" i="12" s="1"/>
  <c r="Z40" i="12"/>
  <c r="Z39" i="12" s="1"/>
  <c r="Z38" i="12" s="1"/>
  <c r="AA36" i="12"/>
  <c r="Y36" i="12"/>
  <c r="Y35" i="12" s="1"/>
  <c r="Y34" i="12" s="1"/>
  <c r="Y33" i="12" s="1"/>
  <c r="AA35" i="12"/>
  <c r="Z35" i="12"/>
  <c r="Z34" i="12" s="1"/>
  <c r="Z33" i="12" s="1"/>
  <c r="AA34" i="12"/>
  <c r="AA33" i="12" s="1"/>
  <c r="AA30" i="12"/>
  <c r="Z30" i="12"/>
  <c r="AA27" i="12"/>
  <c r="Z27" i="12"/>
  <c r="Y27" i="12"/>
  <c r="Y23" i="12" s="1"/>
  <c r="Y22" i="12" s="1"/>
  <c r="Y21" i="12" s="1"/>
  <c r="Y20" i="12" s="1"/>
  <c r="AA24" i="12"/>
  <c r="Z24" i="12"/>
  <c r="Z23" i="12" s="1"/>
  <c r="Z22" i="12" s="1"/>
  <c r="Z21" i="12" s="1"/>
  <c r="Z20" i="12" s="1"/>
  <c r="Y24" i="12"/>
  <c r="AA23" i="12"/>
  <c r="AA22" i="12" s="1"/>
  <c r="AA21" i="12" s="1"/>
  <c r="AA20" i="12" s="1"/>
  <c r="AA17" i="12"/>
  <c r="AA16" i="12" s="1"/>
  <c r="AA15" i="12" s="1"/>
  <c r="AA14" i="12" s="1"/>
  <c r="AA13" i="12" s="1"/>
  <c r="AA12" i="12" s="1"/>
  <c r="Z17" i="12"/>
  <c r="Y17" i="12"/>
  <c r="Y16" i="12" s="1"/>
  <c r="Y15" i="12" s="1"/>
  <c r="Y14" i="12" s="1"/>
  <c r="Y13" i="12" s="1"/>
  <c r="Z16" i="12"/>
  <c r="Z15" i="12" s="1"/>
  <c r="Z14" i="12" s="1"/>
  <c r="Z13" i="12" s="1"/>
  <c r="Z12" i="12" s="1"/>
  <c r="AA95" i="12" l="1"/>
  <c r="AA11" i="12"/>
  <c r="Y12" i="12"/>
  <c r="Z95" i="12"/>
  <c r="Z11" i="12"/>
  <c r="Y95" i="12" l="1"/>
  <c r="Y11" i="12"/>
  <c r="P68" i="11" l="1"/>
  <c r="O68" i="11"/>
  <c r="N68" i="11"/>
  <c r="P66" i="11"/>
  <c r="P65" i="11" s="1"/>
  <c r="P64" i="11" s="1"/>
  <c r="P63" i="11" s="1"/>
  <c r="P62" i="11" s="1"/>
  <c r="O66" i="11"/>
  <c r="O65" i="11" s="1"/>
  <c r="O64" i="11" s="1"/>
  <c r="O63" i="11" s="1"/>
  <c r="O62" i="11" s="1"/>
  <c r="N66" i="11"/>
  <c r="N65" i="11"/>
  <c r="N64" i="11" s="1"/>
  <c r="N63" i="11" s="1"/>
  <c r="N62" i="11" s="1"/>
  <c r="P60" i="11"/>
  <c r="P59" i="11" s="1"/>
  <c r="P58" i="11" s="1"/>
  <c r="P57" i="11" s="1"/>
  <c r="P56" i="11" s="1"/>
  <c r="O60" i="11"/>
  <c r="O59" i="11" s="1"/>
  <c r="O58" i="11" s="1"/>
  <c r="O57" i="11" s="1"/>
  <c r="O56" i="11" s="1"/>
  <c r="N60" i="11"/>
  <c r="N59" i="11" s="1"/>
  <c r="N58" i="11" s="1"/>
  <c r="N57" i="11" s="1"/>
  <c r="N56" i="11" s="1"/>
  <c r="P54" i="11"/>
  <c r="O54" i="11"/>
  <c r="O53" i="11" s="1"/>
  <c r="O52" i="11" s="1"/>
  <c r="O51" i="11" s="1"/>
  <c r="O50" i="11" s="1"/>
  <c r="N54" i="11"/>
  <c r="N53" i="11" s="1"/>
  <c r="N52" i="11" s="1"/>
  <c r="N51" i="11" s="1"/>
  <c r="N50" i="11" s="1"/>
  <c r="P53" i="11"/>
  <c r="P52" i="11" s="1"/>
  <c r="P51" i="11" s="1"/>
  <c r="P50" i="11" s="1"/>
  <c r="P48" i="11"/>
  <c r="P47" i="11" s="1"/>
  <c r="P46" i="11" s="1"/>
  <c r="O48" i="11"/>
  <c r="N48" i="11"/>
  <c r="O47" i="11"/>
  <c r="O46" i="11" s="1"/>
  <c r="N47" i="11"/>
  <c r="N46" i="11"/>
  <c r="P44" i="11"/>
  <c r="O44" i="11"/>
  <c r="N44" i="11"/>
  <c r="N43" i="11" s="1"/>
  <c r="N42" i="11" s="1"/>
  <c r="N41" i="11" s="1"/>
  <c r="N40" i="11" s="1"/>
  <c r="P43" i="11"/>
  <c r="P42" i="11" s="1"/>
  <c r="P41" i="11" s="1"/>
  <c r="P40" i="11" s="1"/>
  <c r="O43" i="11"/>
  <c r="O42" i="11"/>
  <c r="O41" i="11" s="1"/>
  <c r="O40" i="11" s="1"/>
  <c r="P37" i="11"/>
  <c r="P36" i="11" s="1"/>
  <c r="P35" i="11" s="1"/>
  <c r="P34" i="11" s="1"/>
  <c r="P33" i="11" s="1"/>
  <c r="O37" i="11"/>
  <c r="N37" i="11"/>
  <c r="O36" i="11"/>
  <c r="O35" i="11" s="1"/>
  <c r="O34" i="11" s="1"/>
  <c r="O33" i="11" s="1"/>
  <c r="N36" i="11"/>
  <c r="N35" i="11"/>
  <c r="N34" i="11" s="1"/>
  <c r="N33" i="11" s="1"/>
  <c r="N31" i="11"/>
  <c r="N30" i="11"/>
  <c r="N29" i="11" s="1"/>
  <c r="P27" i="11"/>
  <c r="O27" i="11"/>
  <c r="N27" i="11"/>
  <c r="N26" i="11" s="1"/>
  <c r="N25" i="11" s="1"/>
  <c r="N24" i="11" s="1"/>
  <c r="P26" i="11"/>
  <c r="O26" i="11"/>
  <c r="P25" i="11"/>
  <c r="P24" i="11" s="1"/>
  <c r="O25" i="11"/>
  <c r="O24" i="11"/>
  <c r="P19" i="11"/>
  <c r="P18" i="11" s="1"/>
  <c r="P17" i="11" s="1"/>
  <c r="P16" i="11" s="1"/>
  <c r="O19" i="11"/>
  <c r="O18" i="11" s="1"/>
  <c r="O17" i="11" s="1"/>
  <c r="O16" i="11" s="1"/>
  <c r="N19" i="11"/>
  <c r="N18" i="11" s="1"/>
  <c r="N17" i="11" s="1"/>
  <c r="N16" i="11" s="1"/>
  <c r="P14" i="11"/>
  <c r="P13" i="11" s="1"/>
  <c r="P12" i="11" s="1"/>
  <c r="P11" i="11" s="1"/>
  <c r="O14" i="11"/>
  <c r="O13" i="11" s="1"/>
  <c r="O12" i="11" s="1"/>
  <c r="O11" i="11" s="1"/>
  <c r="N14" i="11"/>
  <c r="N13" i="11" s="1"/>
  <c r="N12" i="11" s="1"/>
  <c r="N11" i="11" s="1"/>
  <c r="N10" i="11" s="1"/>
  <c r="N70" i="11" s="1"/>
  <c r="P24" i="10"/>
  <c r="O24" i="10"/>
  <c r="N24" i="10"/>
  <c r="P22" i="10"/>
  <c r="O22" i="10"/>
  <c r="P20" i="10"/>
  <c r="O20" i="10"/>
  <c r="N20" i="10"/>
  <c r="P17" i="10"/>
  <c r="O17" i="10"/>
  <c r="N17" i="10"/>
  <c r="P15" i="10"/>
  <c r="O15" i="10"/>
  <c r="N15" i="10"/>
  <c r="P10" i="10"/>
  <c r="P26" i="10" s="1"/>
  <c r="O10" i="10"/>
  <c r="O26" i="10" s="1"/>
  <c r="N10" i="10"/>
  <c r="N26" i="10" s="1"/>
  <c r="O10" i="11" l="1"/>
  <c r="O70" i="11" s="1"/>
  <c r="P10" i="11"/>
  <c r="P70" i="11" s="1"/>
  <c r="E14" i="9" l="1"/>
  <c r="E15" i="9"/>
  <c r="F15" i="9"/>
  <c r="F14" i="9" s="1"/>
  <c r="D16" i="9"/>
  <c r="E16" i="9"/>
  <c r="F16" i="9"/>
  <c r="D20" i="9"/>
  <c r="D15" i="9" s="1"/>
  <c r="D14" i="9" s="1"/>
  <c r="E20" i="9"/>
  <c r="F20" i="9"/>
  <c r="F23" i="9"/>
  <c r="F22" i="9" s="1"/>
  <c r="D24" i="9"/>
  <c r="E24" i="9"/>
  <c r="F24" i="9"/>
  <c r="D26" i="9"/>
  <c r="D23" i="9" s="1"/>
  <c r="D22" i="9" s="1"/>
  <c r="E26" i="9"/>
  <c r="F26" i="9"/>
  <c r="D28" i="9"/>
  <c r="E28" i="9"/>
  <c r="E23" i="9" s="1"/>
  <c r="E22" i="9" s="1"/>
  <c r="F28" i="9"/>
  <c r="D30" i="9"/>
  <c r="E30" i="9"/>
  <c r="F30" i="9"/>
  <c r="D34" i="9"/>
  <c r="E34" i="9"/>
  <c r="E33" i="9" s="1"/>
  <c r="E32" i="9" s="1"/>
  <c r="D35" i="9"/>
  <c r="E35" i="9"/>
  <c r="F35" i="9"/>
  <c r="F34" i="9" s="1"/>
  <c r="F33" i="9" s="1"/>
  <c r="F32" i="9" s="1"/>
  <c r="D37" i="9"/>
  <c r="E37" i="9"/>
  <c r="F37" i="9"/>
  <c r="D39" i="9"/>
  <c r="D33" i="9" s="1"/>
  <c r="D40" i="9"/>
  <c r="E40" i="9"/>
  <c r="E39" i="9" s="1"/>
  <c r="F40" i="9"/>
  <c r="D42" i="9"/>
  <c r="E42" i="9"/>
  <c r="F42" i="9"/>
  <c r="F39" i="9" s="1"/>
  <c r="F44" i="9"/>
  <c r="D45" i="9"/>
  <c r="D44" i="9" s="1"/>
  <c r="E45" i="9"/>
  <c r="F45" i="9"/>
  <c r="D47" i="9"/>
  <c r="E47" i="9"/>
  <c r="E44" i="9" s="1"/>
  <c r="F47" i="9"/>
  <c r="E50" i="9"/>
  <c r="F50" i="9"/>
  <c r="D51" i="9"/>
  <c r="D50" i="9" s="1"/>
  <c r="D49" i="9" s="1"/>
  <c r="E51" i="9"/>
  <c r="F51" i="9"/>
  <c r="E53" i="9"/>
  <c r="E49" i="9" s="1"/>
  <c r="D54" i="9"/>
  <c r="E54" i="9"/>
  <c r="F54" i="9"/>
  <c r="F53" i="9" s="1"/>
  <c r="F49" i="9" s="1"/>
  <c r="D55" i="9"/>
  <c r="E55" i="9"/>
  <c r="F55" i="9"/>
  <c r="D57" i="9"/>
  <c r="D53" i="9" s="1"/>
  <c r="E57" i="9"/>
  <c r="F57" i="9"/>
  <c r="D58" i="9"/>
  <c r="E58" i="9"/>
  <c r="F58" i="9"/>
  <c r="D60" i="9"/>
  <c r="E60" i="9"/>
  <c r="F60" i="9"/>
  <c r="D61" i="9"/>
  <c r="E61" i="9"/>
  <c r="F61" i="9"/>
  <c r="F65" i="9"/>
  <c r="D66" i="9"/>
  <c r="E66" i="9"/>
  <c r="F66" i="9"/>
  <c r="D68" i="9"/>
  <c r="D65" i="9" s="1"/>
  <c r="F68" i="9"/>
  <c r="D69" i="9"/>
  <c r="E69" i="9"/>
  <c r="E68" i="9" s="1"/>
  <c r="E65" i="9" s="1"/>
  <c r="E64" i="9" s="1"/>
  <c r="E63" i="9" s="1"/>
  <c r="D71" i="9"/>
  <c r="D70" i="9" s="1"/>
  <c r="E71" i="9"/>
  <c r="F71" i="9"/>
  <c r="D73" i="9"/>
  <c r="E73" i="9"/>
  <c r="E70" i="9" s="1"/>
  <c r="F73" i="9"/>
  <c r="D75" i="9"/>
  <c r="E75" i="9"/>
  <c r="F75" i="9"/>
  <c r="F70" i="9" s="1"/>
  <c r="E77" i="9"/>
  <c r="F77" i="9"/>
  <c r="D78" i="9"/>
  <c r="D77" i="9" s="1"/>
  <c r="E78" i="9"/>
  <c r="F78" i="9"/>
  <c r="D32" i="9" l="1"/>
  <c r="D13" i="9" s="1"/>
  <c r="D12" i="9" s="1"/>
  <c r="D80" i="9" s="1"/>
  <c r="D81" i="9" s="1"/>
  <c r="F13" i="9"/>
  <c r="F12" i="9" s="1"/>
  <c r="F80" i="9" s="1"/>
  <c r="F81" i="9" s="1"/>
  <c r="D64" i="9"/>
  <c r="D63" i="9" s="1"/>
  <c r="F64" i="9"/>
  <c r="F63" i="9" s="1"/>
  <c r="E13" i="9"/>
  <c r="E12" i="9" s="1"/>
  <c r="E80" i="9" s="1"/>
  <c r="E81" i="9" s="1"/>
  <c r="C12" i="5" l="1"/>
</calcChain>
</file>

<file path=xl/sharedStrings.xml><?xml version="1.0" encoding="utf-8"?>
<sst xmlns="http://schemas.openxmlformats.org/spreadsheetml/2006/main" count="726" uniqueCount="375">
  <si>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</si>
  <si>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</si>
  <si>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</si>
  <si>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</si>
  <si>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</si>
  <si>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</si>
  <si>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</si>
  <si>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</si>
  <si>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</si>
  <si>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</si>
  <si>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</si>
  <si>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</si>
  <si>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</si>
  <si>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</si>
  <si>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</si>
  <si>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</si>
  <si>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</si>
  <si>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</si>
  <si>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</si>
  <si>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</si>
  <si>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</si>
  <si>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депутатов  Петровского сельсовета </t>
  </si>
  <si>
    <t>на 2021 год  и на плановый период 2022 и 2023 годов.</t>
  </si>
  <si>
    <t>Код источника финансирования по КИВФ,КИФнФ</t>
  </si>
  <si>
    <t>Наименование показателя</t>
  </si>
  <si>
    <t>2021 год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</si>
  <si>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</si>
  <si>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</si>
  <si>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</si>
  <si>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</si>
  <si>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</si>
  <si>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от  25.11. 2020 года N 12</t>
  </si>
  <si>
    <t>Приложение 2</t>
  </si>
  <si>
    <t xml:space="preserve">к решению Совета </t>
  </si>
  <si>
    <t>депутатов    Петровского</t>
  </si>
  <si>
    <t xml:space="preserve">сельсовета    </t>
  </si>
  <si>
    <t>от 25.11.2020  № 12</t>
  </si>
  <si>
    <t>Перечень главных распорядителей средств местного бюджета муниципального образования Петровский сельсовет на 2021 год</t>
  </si>
  <si>
    <t>№ п/п</t>
  </si>
  <si>
    <t>КВСР</t>
  </si>
  <si>
    <t>Наименование</t>
  </si>
  <si>
    <t>1.</t>
  </si>
  <si>
    <t>Администрация   Петровского  сельсовета Саракташского района Оренбургской области</t>
  </si>
  <si>
    <t>Код</t>
  </si>
  <si>
    <t>0 00 00000 00 0000 000</t>
  </si>
  <si>
    <t>Администрация   Петровского  сельсовета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</si>
  <si>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</si>
  <si>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</si>
  <si>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</si>
  <si>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</si>
  <si>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</si>
  <si>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</si>
  <si>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</si>
  <si>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</si>
  <si>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</si>
  <si>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</si>
  <si>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</si>
  <si>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</si>
  <si>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</si>
  <si>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от 25.11. 2020 года N 12</t>
  </si>
  <si>
    <t xml:space="preserve">администрации Петровского сельсовета на 2021 год   </t>
  </si>
  <si>
    <t>Перечень главных администраторов (администраторов) доходов бюджета</t>
  </si>
  <si>
    <t>Приложение 3</t>
  </si>
  <si>
    <t>Депутатов Петровского сельсовета</t>
  </si>
  <si>
    <t>Приложение 4</t>
  </si>
  <si>
    <t>к решению Совета</t>
  </si>
  <si>
    <t>депутатов Петровского   сельсовета</t>
  </si>
  <si>
    <t>от 25.11.2020  №  12</t>
  </si>
  <si>
    <t>Код группы, подгруппы, статьи и вида источников</t>
  </si>
  <si>
    <t>00 00 00 00 00 0000 000</t>
  </si>
  <si>
    <t>Администрация  Петровского сельсовета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</si>
  <si>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</si>
  <si>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</si>
  <si>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</si>
  <si>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</si>
  <si>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</si>
  <si>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</si>
  <si>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</si>
  <si>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</si>
  <si>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</si>
  <si>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</si>
  <si>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</si>
  <si>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</si>
  <si>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</si>
  <si>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</si>
  <si>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</si>
  <si>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</si>
  <si>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</si>
  <si>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>Петровского сельсовета Саракташского района Оренбургской области на 2021 год и на плановый период 2022 и 2023 годов</t>
  </si>
  <si>
    <t>Перечень главных администраторов источников финансирования  дефицита местного бюджета</t>
  </si>
  <si>
    <t>Дефицит на 01.01.2021</t>
  </si>
  <si>
    <t>План расходов на 01.01.2021</t>
  </si>
  <si>
    <t>КГС 20235118100000150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</si>
  <si>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</si>
  <si>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</si>
  <si>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бюджетной системы Российской Федерации</t>
  </si>
  <si>
    <t>000 20230000000000150</t>
  </si>
  <si>
    <t>Прочие субсидии бюджетам сельских поселений</t>
  </si>
  <si>
    <t>КГС 20229999100000150</t>
  </si>
  <si>
    <t>Прочие субсидии</t>
  </si>
  <si>
    <t>000 20229999000000150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</si>
  <si>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</si>
  <si>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20225555100000150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</si>
  <si>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</si>
  <si>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</si>
  <si>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</si>
  <si>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КГС 20220077100000150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</si>
  <si>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</si>
  <si>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</si>
  <si>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бюджетной системы Российской Федерации (межбюджетные субсидии)</t>
  </si>
  <si>
    <t>000 20220000000000150</t>
  </si>
  <si>
    <t>Дотации бюджетам сельских поселений на выравнивание бюджетной обеспеченности из бюджетов муниципальных районов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</si>
  <si>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</si>
  <si>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</si>
  <si>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</si>
  <si>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поддержку мер по обеспечению сбалансированности бюджетов</t>
  </si>
  <si>
    <t>КГС 20215002100000150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</si>
  <si>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</si>
  <si>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</si>
  <si>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бюджетной системы Российской Федерации</t>
  </si>
  <si>
    <t>000 20210000000000150</t>
  </si>
  <si>
    <t>БЕЗВОЗМЕЗДНЫЕ ПОСТУПЛЕНИЯ ОТ ДРУГИХ БЮДЖЕТОВ БЮДЖЕТНОЙ СИСТЕМЫ РОССИЙСКОЙ ФЕДЕРАЦИИ</t>
  </si>
  <si>
    <t>000 20200000000000000</t>
  </si>
  <si>
    <t>БЕЗВОЗМЕЗДНЫЕ ПОСТУПЛЕНИЯ</t>
  </si>
  <si>
    <t>000 20000000000000000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</si>
  <si>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</si>
  <si>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КГС 10804020010000110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</si>
  <si>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</si>
  <si>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</si>
  <si>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</t>
  </si>
  <si>
    <t>000 10800000000000000</t>
  </si>
  <si>
    <t>182 10606043101000110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</si>
  <si>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</si>
  <si>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</si>
  <si>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</si>
  <si>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</si>
  <si>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182 10606033101000110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</si>
  <si>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</si>
  <si>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</si>
  <si>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</t>
  </si>
  <si>
    <t>000 10606030000000110</t>
  </si>
  <si>
    <t>Земельный налог</t>
  </si>
  <si>
    <t>000 10606000000000110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</si>
  <si>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</si>
  <si>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</si>
  <si>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</si>
  <si>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</t>
  </si>
  <si>
    <t>000 10601000000000110</t>
  </si>
  <si>
    <t>НАЛОГИ НА ИМУЩЕСТВО</t>
  </si>
  <si>
    <t>000 10600000000000000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</si>
  <si>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</si>
  <si>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</si>
  <si>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</t>
  </si>
  <si>
    <t>000 10503020010000110</t>
  </si>
  <si>
    <t xml:space="preserve">Единый сельскохозяйственный налог </t>
  </si>
  <si>
    <t>182 10503010011000110</t>
  </si>
  <si>
    <t>000 10503010010000110</t>
  </si>
  <si>
    <t>000 10503000010000110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</si>
  <si>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</si>
  <si>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</si>
  <si>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</si>
  <si>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</si>
  <si>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</si>
  <si>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182 10501021011000110</t>
  </si>
  <si>
    <t>000 10501021010000110</t>
  </si>
  <si>
    <t>000 10501020010000110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</si>
  <si>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</si>
  <si>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</si>
  <si>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</si>
  <si>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</si>
  <si>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182 10501011011000110</t>
  </si>
  <si>
    <t>000 10501011010000110</t>
  </si>
  <si>
    <t>000 10501010010000110</t>
  </si>
  <si>
    <t>Налог, взимаемый в связи с применением упрощенной системы налогообложения</t>
  </si>
  <si>
    <t>000 10501000000000110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</si>
  <si>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</si>
  <si>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</si>
  <si>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</si>
  <si>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</si>
  <si>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100 10302260010000110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</si>
  <si>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</si>
  <si>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</si>
  <si>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100 10302250010000110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</si>
  <si>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</si>
  <si>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</si>
  <si>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100 10302240010000110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</si>
  <si>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</si>
  <si>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</si>
  <si>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100 10302230010000110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</si>
  <si>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</si>
  <si>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</si>
  <si>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</si>
  <si>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</si>
  <si>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</si>
  <si>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182 10102030011000110</t>
  </si>
  <si>
    <t>000 10102030010000110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</si>
  <si>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</si>
  <si>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182 10102020011000110</t>
  </si>
  <si>
    <t>000 10102020010000110</t>
  </si>
  <si>
    <t>182 10102010011000110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</si>
  <si>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</si>
  <si>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</si>
  <si>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</si>
  <si>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</si>
  <si>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</si>
  <si>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</si>
  <si>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</si>
  <si>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Доходы бюджета - ВСЕГО: 
В том числе:</t>
  </si>
  <si>
    <t>X</t>
  </si>
  <si>
    <t xml:space="preserve">Код дохода по бюджетной классификации   Российской Федерации              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</si>
  <si>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2021 год и на плановый период 2022, 2023 годов</t>
  </si>
  <si>
    <t xml:space="preserve">Приложение № 5 
к решению Совета депутатов 
Петровского сельсовета 
от 25.11. 2020 года №  12
</t>
  </si>
  <si>
    <t>Приложение N 6</t>
  </si>
  <si>
    <t>к решению совета депутатов</t>
  </si>
  <si>
    <t>Петровского сельсовета</t>
  </si>
  <si>
    <t>от   25.11   2020 года N 12</t>
  </si>
  <si>
    <t>Распределение бюджетных ассигнований  бюджета Петровского сельсовета на 2021 год и на плановый период 2022 и 2023 года по разделам и  подразделам расходов классификации расходов бюджета</t>
  </si>
  <si>
    <t>(руб.)</t>
  </si>
  <si>
    <t/>
  </si>
  <si>
    <t>Наименование  расходов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</si>
  <si>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</si>
  <si>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</si>
  <si>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</si>
  <si>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</si>
  <si>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</si>
  <si>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</si>
  <si>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</si>
  <si>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</si>
  <si>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</si>
  <si>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</si>
  <si>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</si>
  <si>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</si>
  <si>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</si>
  <si>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</si>
  <si>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</si>
  <si>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</si>
  <si>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</si>
  <si>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</si>
  <si>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</si>
  <si>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</si>
  <si>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</si>
  <si>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Приложение  N 7</t>
  </si>
  <si>
    <t>от   12.11   2020 г.N 12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</si>
  <si>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</si>
  <si>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</si>
  <si>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</si>
  <si>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</si>
  <si>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</si>
  <si>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</si>
  <si>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</si>
  <si>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</si>
  <si>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</si>
  <si>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</si>
  <si>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</si>
  <si>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</si>
  <si>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  направление расходов ( непрограммные  мероприятия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</si>
  <si>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</si>
  <si>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</si>
  <si>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</si>
  <si>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</si>
  <si>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</si>
  <si>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</si>
  <si>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</si>
  <si>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</si>
  <si>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</si>
  <si>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</si>
  <si>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</si>
  <si>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</si>
  <si>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</si>
  <si>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</si>
  <si>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</si>
  <si>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Приложение 8 к решению совета</t>
  </si>
  <si>
    <t>,</t>
  </si>
  <si>
    <t>депутатов Петровского сельсовета</t>
  </si>
  <si>
    <t>№ 12  от   25.11. 2020 г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</si>
  <si>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</si>
  <si>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местного бюджета муниципального образования</t>
  </si>
  <si>
    <t>на 2020 год и плановый период 2021-2022</t>
  </si>
  <si>
    <t>Петровский сельсовет Саракташского района Оренбургской области на 20201год и на плановый</t>
  </si>
  <si>
    <t xml:space="preserve">   период 2022 и 2023 годов</t>
  </si>
  <si>
    <t>( руб)</t>
  </si>
  <si>
    <t>ВЕД</t>
  </si>
  <si>
    <t>КФСР</t>
  </si>
  <si>
    <t>ЦСР</t>
  </si>
  <si>
    <t>ВР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</si>
  <si>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</si>
  <si>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</si>
  <si>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</si>
  <si>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</si>
  <si>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</si>
  <si>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</si>
  <si>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</si>
  <si>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</si>
  <si>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</si>
  <si>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</si>
  <si>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</si>
  <si>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</si>
  <si>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Иные закупки товаров, работ и услуг для государственных (муниципальных) нужд</t>
  </si>
  <si>
    <t xml:space="preserve">Обеспечение деятельности финансовых ,налоговых и 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</si>
  <si>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</si>
  <si>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Межбюджетные трансферты на осуществление части переданных полномочий по внешнему муниципальному контролю</t>
  </si>
  <si>
    <t>Другие общегосударственные</t>
  </si>
  <si>
    <t>Непрограммное направление расходов ( напрограммные мероприятия )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</si>
  <si>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</si>
  <si>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</si>
  <si>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Непрограммное направление расходов (непрограммные мероприятия).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</si>
  <si>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</si>
  <si>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</si>
  <si>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</si>
  <si>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Пенсия за выслугу лет муниципальным служащим</t>
  </si>
  <si>
    <t>____________________</t>
  </si>
  <si>
    <t>Всего:</t>
  </si>
  <si>
    <t>х</t>
  </si>
  <si>
    <t>ИТОГО</t>
  </si>
  <si>
    <t>Условно утвержденные расходы</t>
  </si>
  <si>
    <t>на 2022 год</t>
  </si>
  <si>
    <t>на 2021 год</t>
  </si>
  <si>
    <t>2016 год</t>
  </si>
  <si>
    <t>ЭКР</t>
  </si>
  <si>
    <t>тыс.рублей</t>
  </si>
  <si>
    <t>РАСПРЕДЕЛЕНИЕ БЮДЖЕТНЫХ АССИГНОВАНИЙ МЕСТНОГО БЮДЖЕТА ПО ЦЕЛЕВЫМ СТАТЬЯМ, МУНИЦИПАЛЬНЫМ ПРОГРАММАМ  ПЕТРОВСКОГО СЕЛЬСОВЕТА И НЕПРОГРАММНЫМ  НАПРАВЛЕНИЯМ ДЕЯТЕЛЬНОСТИ), РАЗДЕЛАМ, ПОДРАЗДЕЛАМ, ГРУППАМ И  ПОДГРУППАМ ВИДОВ РАСХОДОВ КЛАССИФИКАЦИИ РАСХОДОВ НА 2021 ГОД И НА ПЛАНОВЫЙ ПЕРИОД 2022 И 2023 ГОДА</t>
  </si>
  <si>
    <t>от 25.11. 2020 года № 12</t>
  </si>
  <si>
    <t>к решению Совета депутатов</t>
  </si>
  <si>
    <t>Приложение № 9</t>
  </si>
  <si>
    <t>Приложение № 12</t>
  </si>
  <si>
    <t>Петровского сельовета</t>
  </si>
  <si>
    <t>Распределение межбюджетных трансфертов, передаваемых бюджету  Петровского сельсовета из районного бюджета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</si>
  <si>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Таблица 1</t>
  </si>
  <si>
    <t>Распределение межбюджетных трансфертов, передаваемых бюджету  Петровского сельсовета из районного бюджета на осуществление части полномочий по решению вопросов местного значения в соответствии с заключенными соглашениями по  на 2021 год и на плановый период 2022, 2023 годов</t>
  </si>
  <si>
    <t>Наименование района</t>
  </si>
  <si>
    <t>Саракташский</t>
  </si>
  <si>
    <t>3029600,00</t>
  </si>
  <si>
    <t>3408600,00</t>
  </si>
  <si>
    <t>2953700,00</t>
  </si>
  <si>
    <t>Расходы на оплату коммунальных услуг учреждений, включая автономные и бюджетные учреждения (тыс. рублей)</t>
  </si>
  <si>
    <t>работники учреждений и организаций</t>
  </si>
  <si>
    <t>иные работники ОМСУ</t>
  </si>
  <si>
    <t>муниципальные служащие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</si>
  <si>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</si>
  <si>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2.5</t>
  </si>
  <si>
    <t>работники учреждений, не вошедшие в категории, поименованные в указах Президента Российской Федерации от 07.05.2012</t>
  </si>
  <si>
    <t>2.4</t>
  </si>
  <si>
    <t>в сфере физической культуры и спорта</t>
  </si>
  <si>
    <t>в сфере образования</t>
  </si>
  <si>
    <t>в сфере культуры</t>
  </si>
  <si>
    <t>итого работников дополнительного образования</t>
  </si>
  <si>
    <t>2.3.2</t>
  </si>
  <si>
    <t>в сфере архивов</t>
  </si>
  <si>
    <t>итого работников учреждений культуры</t>
  </si>
  <si>
    <t>2.3.1</t>
  </si>
  <si>
    <t>работники бюджетной сферы, поименованные в указах Президента Российской Федерации от 07.05.2012</t>
  </si>
  <si>
    <t>2.3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</si>
  <si>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</si>
  <si>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2.2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</si>
  <si>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</si>
  <si>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2.1</t>
  </si>
  <si>
    <t>Численность, в т.ч.:</t>
  </si>
  <si>
    <t>2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</si>
  <si>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</si>
  <si>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1.5</t>
  </si>
  <si>
    <t>1.4</t>
  </si>
  <si>
    <t>1.3.2</t>
  </si>
  <si>
    <t>1.3.1</t>
  </si>
  <si>
    <t>работники бюджетной сферы, поименованные в указах Президента Российской Федерации от 07.05.2012, в том числе:</t>
  </si>
  <si>
    <t>1.3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</si>
  <si>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</si>
  <si>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1.2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</si>
  <si>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</si>
  <si>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1.1</t>
  </si>
  <si>
    <t>Расходы на оплату труда с начислениями (тыс. рублей), в том числе:</t>
  </si>
  <si>
    <t xml:space="preserve">2021 год 
</t>
  </si>
  <si>
    <t>№ 
п/п</t>
  </si>
  <si>
    <t xml:space="preserve">Основные параметры первоочередных расходов бюджета на 2021 год </t>
  </si>
  <si>
    <t>от 25.11 2020 года № 12</t>
  </si>
  <si>
    <t>Приложение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</si>
</sst>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#,##0_ ;\-#,##0\ "/>
    <numFmt numFmtId="165" formatCode="000000"/>
    <numFmt numFmtId="166" formatCode="&quot;&quot;###,##0.00"/>
    <numFmt numFmtId="167" formatCode="000"/>
    <numFmt numFmtId="168" formatCode="00"/>
    <numFmt numFmtId="169" formatCode="0000000000"/>
    <numFmt numFmtId="170" formatCode="0000"/>
    <numFmt numFmtId="171" formatCode="\1"/>
    <numFmt numFmtId="172" formatCode="00\.00\.00"/>
    <numFmt numFmtId="173" formatCode="#,##0.00_ ;[Red]\-#,##0.00\ "/>
    <numFmt numFmtId="174" formatCode="#,##0.00;[Red]\-#,##0.00;0.00"/>
    <numFmt numFmtId="175" formatCode="_-* #,##0.00_р_._-;\-* #,##0.00_р_._-;_-* &quot;-&quot;??_р_._-;_-@_-"/>
    <numFmt numFmtId="176" formatCode="_-* #,##0_р_._-;\-* #,##0_р_._-;_-* &quot;-&quot;??_р_._-;_-@_-"/>
    <numFmt numFmtId="177" formatCode="#,##0.0"/>
    <numFmt numFmtId="178" formatCode="_-* #,##0.0_р_._-;\-* #,##0.0_р_._-;_-* &quot;-&quot;??_р_._-;_-@_-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9"/>
      <name val="Arial"/>
      <charset val="204"/>
    </font>
    <font>
      <b/>
      <sz val="9"/>
      <name val="Arial"/>
      <family val="2"/>
      <charset val="204"/>
    </font>
    <font>
      <b/>
      <sz val="10"/>
      <name val="Arial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8" fillId="0" borderId="0"/>
    <xf numFmtId="0" fontId="1" fillId="0" borderId="0"/>
    <xf numFmtId="43" fontId="10" fillId="0" borderId="0" applyFont="0" applyFill="0" applyBorder="0" applyAlignment="0" applyProtection="0"/>
    <xf numFmtId="0" fontId="28" fillId="0" borderId="0"/>
    <xf numFmtId="0" fontId="4" fillId="0" borderId="0"/>
    <xf numFmtId="0" fontId="4" fillId="0" borderId="0"/>
    <xf numFmtId="0" fontId="4" fillId="0" borderId="0"/>
    <xf numFmtId="0" fontId="36" fillId="0" borderId="0"/>
    <xf numFmtId="175" fontId="36" fillId="0" borderId="0" applyFont="0" applyFill="0" applyBorder="0" applyAlignment="0" applyProtection="0"/>
  </cellStyleXfs>
  <cellXfs count="484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1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5" fontId="0" fillId="0" borderId="0" xfId="0" applyNumberFormat="1"/>
    <xf numFmtId="165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1"/>
    <xf numFmtId="0" fontId="4" fillId="0" borderId="0" xfId="1" applyFill="1"/>
    <xf numFmtId="4" fontId="15" fillId="0" borderId="8" xfId="1" applyNumberFormat="1" applyFont="1" applyFill="1" applyBorder="1" applyAlignment="1">
      <alignment horizontal="right" wrapText="1"/>
    </xf>
    <xf numFmtId="0" fontId="4" fillId="0" borderId="9" xfId="1" applyFont="1" applyFill="1" applyBorder="1"/>
    <xf numFmtId="0" fontId="4" fillId="0" borderId="8" xfId="1" applyFill="1" applyBorder="1"/>
    <xf numFmtId="4" fontId="15" fillId="0" borderId="1" xfId="1" applyNumberFormat="1" applyFont="1" applyFill="1" applyBorder="1" applyAlignment="1">
      <alignment horizontal="right" wrapText="1"/>
    </xf>
    <xf numFmtId="0" fontId="15" fillId="0" borderId="10" xfId="1" applyFont="1" applyFill="1" applyBorder="1" applyAlignment="1">
      <alignment wrapText="1"/>
    </xf>
    <xf numFmtId="0" fontId="15" fillId="0" borderId="1" xfId="1" applyFont="1" applyFill="1" applyBorder="1" applyAlignment="1">
      <alignment horizontal="center" wrapText="1"/>
    </xf>
    <xf numFmtId="166" fontId="15" fillId="0" borderId="1" xfId="1" applyNumberFormat="1" applyFont="1" applyFill="1" applyBorder="1" applyAlignment="1">
      <alignment horizontal="right" wrapText="1"/>
    </xf>
    <xf numFmtId="0" fontId="15" fillId="0" borderId="10" xfId="1" applyFont="1" applyFill="1" applyBorder="1" applyAlignment="1">
      <alignment horizontal="left" vertical="top" wrapText="1"/>
    </xf>
    <xf numFmtId="49" fontId="15" fillId="0" borderId="1" xfId="1" applyNumberFormat="1" applyFont="1" applyFill="1" applyBorder="1" applyAlignment="1">
      <alignment horizontal="center" wrapText="1"/>
    </xf>
    <xf numFmtId="0" fontId="15" fillId="0" borderId="10" xfId="1" applyFont="1" applyBorder="1" applyAlignment="1">
      <alignment horizontal="left" vertical="top" wrapText="1"/>
    </xf>
    <xf numFmtId="166" fontId="15" fillId="2" borderId="1" xfId="1" applyNumberFormat="1" applyFont="1" applyFill="1" applyBorder="1" applyAlignment="1">
      <alignment horizontal="right" wrapText="1"/>
    </xf>
    <xf numFmtId="0" fontId="15" fillId="2" borderId="10" xfId="1" applyFont="1" applyFill="1" applyBorder="1" applyAlignment="1">
      <alignment horizontal="left" vertical="top" wrapText="1"/>
    </xf>
    <xf numFmtId="0" fontId="15" fillId="2" borderId="1" xfId="1" applyFont="1" applyFill="1" applyBorder="1" applyAlignment="1">
      <alignment horizontal="center" wrapText="1"/>
    </xf>
    <xf numFmtId="166" fontId="16" fillId="2" borderId="1" xfId="1" applyNumberFormat="1" applyFont="1" applyFill="1" applyBorder="1" applyAlignment="1">
      <alignment horizontal="right" wrapText="1"/>
    </xf>
    <xf numFmtId="0" fontId="16" fillId="2" borderId="10" xfId="1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17" fillId="0" borderId="0" xfId="1" applyNumberFormat="1" applyFont="1" applyFill="1" applyAlignment="1" applyProtection="1">
      <alignment horizontal="left"/>
      <protection hidden="1"/>
    </xf>
    <xf numFmtId="0" fontId="17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14" xfId="1" applyNumberFormat="1" applyFont="1" applyFill="1" applyBorder="1" applyAlignment="1" applyProtection="1">
      <alignment horizontal="center" vertical="top" wrapText="1"/>
      <protection hidden="1"/>
    </xf>
    <xf numFmtId="0" fontId="6" fillId="0" borderId="15" xfId="1" applyNumberFormat="1" applyFont="1" applyFill="1" applyBorder="1" applyAlignment="1" applyProtection="1">
      <alignment horizontal="center" vertical="top" wrapText="1"/>
      <protection hidden="1"/>
    </xf>
    <xf numFmtId="168" fontId="6" fillId="0" borderId="1" xfId="1" applyNumberFormat="1" applyFont="1" applyFill="1" applyBorder="1" applyAlignment="1" applyProtection="1">
      <alignment wrapText="1"/>
      <protection hidden="1"/>
    </xf>
    <xf numFmtId="169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16" xfId="1" applyNumberFormat="1" applyFont="1" applyFill="1" applyBorder="1" applyAlignment="1" applyProtection="1">
      <protection hidden="1"/>
    </xf>
    <xf numFmtId="167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17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8" fontId="5" fillId="0" borderId="1" xfId="1" applyNumberFormat="1" applyFont="1" applyFill="1" applyBorder="1" applyAlignment="1" applyProtection="1">
      <alignment wrapText="1"/>
      <protection hidden="1"/>
    </xf>
    <xf numFmtId="169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16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170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0" applyFont="1" applyAlignment="1">
      <alignment horizontal="left"/>
    </xf>
    <xf numFmtId="0" fontId="5" fillId="0" borderId="21" xfId="1" applyNumberFormat="1" applyFont="1" applyFill="1" applyBorder="1" applyAlignment="1" applyProtection="1">
      <alignment wrapText="1"/>
      <protection hidden="1"/>
    </xf>
    <xf numFmtId="0" fontId="6" fillId="0" borderId="21" xfId="1" applyNumberFormat="1" applyFont="1" applyFill="1" applyBorder="1" applyAlignment="1" applyProtection="1">
      <alignment horizontal="right" wrapText="1"/>
      <protection hidden="1"/>
    </xf>
    <xf numFmtId="4" fontId="6" fillId="0" borderId="21" xfId="1" applyNumberFormat="1" applyFont="1" applyFill="1" applyBorder="1" applyAlignment="1" applyProtection="1">
      <protection hidden="1"/>
    </xf>
    <xf numFmtId="4" fontId="6" fillId="0" borderId="22" xfId="1" applyNumberFormat="1" applyFont="1" applyFill="1" applyBorder="1" applyAlignment="1" applyProtection="1">
      <protection hidden="1"/>
    </xf>
    <xf numFmtId="167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17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18" fillId="0" borderId="1" xfId="0" applyNumberFormat="1" applyFont="1" applyBorder="1" applyAlignment="1">
      <alignment horizontal="right" vertical="center" wrapText="1"/>
    </xf>
    <xf numFmtId="167" fontId="6" fillId="0" borderId="17" xfId="1" applyNumberFormat="1" applyFont="1" applyFill="1" applyBorder="1" applyAlignment="1" applyProtection="1">
      <alignment horizontal="left" vertical="justify" wrapText="1"/>
      <protection hidden="1"/>
    </xf>
    <xf numFmtId="170" fontId="6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8" xfId="1" applyNumberFormat="1" applyFont="1" applyFill="1" applyBorder="1" applyAlignment="1" applyProtection="1">
      <alignment horizontal="left" vertical="justify" wrapText="1"/>
      <protection hidden="1"/>
    </xf>
    <xf numFmtId="169" fontId="19" fillId="0" borderId="1" xfId="0" applyNumberFormat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right" vertical="center" wrapText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8" fontId="5" fillId="0" borderId="23" xfId="1" applyNumberFormat="1" applyFont="1" applyFill="1" applyBorder="1" applyAlignment="1" applyProtection="1">
      <alignment wrapText="1"/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0" fontId="20" fillId="0" borderId="0" xfId="1" applyFont="1" applyAlignment="1">
      <alignment horizontal="justify" vertical="justify"/>
    </xf>
    <xf numFmtId="0" fontId="4" fillId="0" borderId="0" xfId="1" applyFont="1" applyAlignment="1">
      <alignment horizontal="justify" vertical="justify"/>
    </xf>
    <xf numFmtId="0" fontId="4" fillId="0" borderId="0" xfId="1" applyFont="1"/>
    <xf numFmtId="0" fontId="4" fillId="0" borderId="0" xfId="1" applyFont="1" applyAlignment="1">
      <alignment horizontal="right"/>
    </xf>
    <xf numFmtId="0" fontId="12" fillId="0" borderId="0" xfId="3" applyFont="1" applyAlignment="1">
      <alignment wrapText="1"/>
    </xf>
    <xf numFmtId="0" fontId="12" fillId="0" borderId="0" xfId="3" quotePrefix="1" applyFont="1" applyAlignment="1">
      <alignment wrapText="1"/>
    </xf>
    <xf numFmtId="0" fontId="12" fillId="0" borderId="0" xfId="3" applyFont="1" applyBorder="1" applyAlignment="1">
      <alignment vertical="top" wrapText="1"/>
    </xf>
    <xf numFmtId="0" fontId="20" fillId="0" borderId="0" xfId="1" applyFont="1" applyAlignment="1" applyProtection="1">
      <alignment horizontal="justify" vertical="justify"/>
      <protection hidden="1"/>
    </xf>
    <xf numFmtId="0" fontId="6" fillId="0" borderId="0" xfId="3" applyFont="1" applyAlignment="1"/>
    <xf numFmtId="0" fontId="12" fillId="0" borderId="0" xfId="3" applyFont="1" applyAlignment="1"/>
    <xf numFmtId="0" fontId="4" fillId="0" borderId="0" xfId="1" applyFont="1" applyProtection="1">
      <protection hidden="1"/>
    </xf>
    <xf numFmtId="0" fontId="4" fillId="0" borderId="0" xfId="1" applyProtection="1">
      <protection hidden="1"/>
    </xf>
    <xf numFmtId="0" fontId="21" fillId="0" borderId="0" xfId="1" applyNumberFormat="1" applyFont="1" applyFill="1" applyAlignment="1" applyProtection="1">
      <alignment horizontal="justify" vertical="justify"/>
      <protection hidden="1"/>
    </xf>
    <xf numFmtId="0" fontId="17" fillId="0" borderId="0" xfId="1" applyNumberFormat="1" applyFont="1" applyFill="1" applyAlignment="1" applyProtection="1">
      <protection hidden="1"/>
    </xf>
    <xf numFmtId="0" fontId="17" fillId="0" borderId="24" xfId="1" applyNumberFormat="1" applyFont="1" applyFill="1" applyBorder="1" applyAlignment="1" applyProtection="1">
      <alignment horizontal="center"/>
      <protection hidden="1"/>
    </xf>
    <xf numFmtId="0" fontId="17" fillId="0" borderId="0" xfId="1" applyNumberFormat="1" applyFont="1" applyFill="1" applyAlignment="1" applyProtection="1">
      <alignment horizontal="center"/>
      <protection hidden="1"/>
    </xf>
    <xf numFmtId="0" fontId="17" fillId="0" borderId="0" xfId="1" applyNumberFormat="1" applyFont="1" applyFill="1" applyAlignment="1" applyProtection="1">
      <alignment horizontal="right" vertical="top"/>
      <protection hidden="1"/>
    </xf>
    <xf numFmtId="0" fontId="17" fillId="0" borderId="0" xfId="1" applyNumberFormat="1" applyFont="1" applyFill="1" applyAlignment="1" applyProtection="1">
      <alignment horizontal="center" vertical="top"/>
      <protection hidden="1"/>
    </xf>
    <xf numFmtId="4" fontId="17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0" fontId="6" fillId="0" borderId="28" xfId="1" applyNumberFormat="1" applyFont="1" applyFill="1" applyBorder="1" applyAlignment="1" applyProtection="1">
      <alignment horizontal="center" vertical="top" wrapText="1"/>
      <protection hidden="1"/>
    </xf>
    <xf numFmtId="0" fontId="6" fillId="0" borderId="27" xfId="1" applyNumberFormat="1" applyFont="1" applyFill="1" applyBorder="1" applyAlignment="1" applyProtection="1">
      <alignment horizontal="center" vertical="top" wrapText="1"/>
      <protection hidden="1"/>
    </xf>
    <xf numFmtId="0" fontId="6" fillId="0" borderId="26" xfId="1" applyNumberFormat="1" applyFont="1" applyFill="1" applyBorder="1" applyAlignment="1" applyProtection="1">
      <alignment horizontal="right" vertical="top" wrapText="1"/>
      <protection hidden="1"/>
    </xf>
    <xf numFmtId="0" fontId="6" fillId="0" borderId="29" xfId="1" applyNumberFormat="1" applyFont="1" applyFill="1" applyBorder="1" applyAlignment="1" applyProtection="1">
      <alignment horizontal="right" vertical="top" wrapText="1"/>
      <protection hidden="1"/>
    </xf>
    <xf numFmtId="0" fontId="6" fillId="0" borderId="29" xfId="1" applyNumberFormat="1" applyFont="1" applyFill="1" applyBorder="1" applyAlignment="1" applyProtection="1">
      <alignment horizontal="center" vertical="top" wrapText="1"/>
      <protection hidden="1"/>
    </xf>
    <xf numFmtId="0" fontId="6" fillId="0" borderId="30" xfId="1" applyNumberFormat="1" applyFont="1" applyFill="1" applyBorder="1" applyAlignment="1" applyProtection="1">
      <alignment horizont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top" wrapText="1"/>
      <protection hidden="1"/>
    </xf>
    <xf numFmtId="0" fontId="17" fillId="0" borderId="18" xfId="1" applyNumberFormat="1" applyFont="1" applyFill="1" applyBorder="1" applyAlignment="1" applyProtection="1">
      <alignment horizontal="center" vertical="top" wrapText="1"/>
      <protection hidden="1"/>
    </xf>
    <xf numFmtId="0" fontId="17" fillId="0" borderId="25" xfId="1" applyNumberFormat="1" applyFont="1" applyFill="1" applyBorder="1" applyAlignment="1" applyProtection="1">
      <alignment horizontal="center" vertical="top" wrapText="1"/>
      <protection hidden="1"/>
    </xf>
    <xf numFmtId="0" fontId="17" fillId="0" borderId="3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3" xfId="1" applyNumberFormat="1" applyFont="1" applyFill="1" applyBorder="1" applyAlignment="1" applyProtection="1">
      <alignment horizontal="center" vertical="top" wrapText="1"/>
      <protection hidden="1"/>
    </xf>
    <xf numFmtId="0" fontId="23" fillId="0" borderId="0" xfId="1" applyNumberFormat="1" applyFont="1" applyFill="1" applyAlignment="1" applyProtection="1">
      <protection hidden="1"/>
    </xf>
    <xf numFmtId="0" fontId="20" fillId="0" borderId="7" xfId="1" applyFont="1" applyBorder="1" applyAlignment="1" applyProtection="1">
      <alignment horizontal="justify" vertical="justify"/>
      <protection hidden="1"/>
    </xf>
    <xf numFmtId="167" fontId="6" fillId="0" borderId="12" xfId="1" applyNumberFormat="1" applyFont="1" applyFill="1" applyBorder="1" applyAlignment="1" applyProtection="1">
      <alignment wrapText="1"/>
      <protection hidden="1"/>
    </xf>
    <xf numFmtId="171" fontId="5" fillId="0" borderId="33" xfId="1" applyNumberFormat="1" applyFont="1" applyFill="1" applyBorder="1" applyAlignment="1" applyProtection="1">
      <alignment wrapText="1"/>
      <protection hidden="1"/>
    </xf>
    <xf numFmtId="168" fontId="6" fillId="0" borderId="34" xfId="1" applyNumberFormat="1" applyFont="1" applyFill="1" applyBorder="1" applyAlignment="1" applyProtection="1">
      <alignment wrapText="1"/>
      <protection hidden="1"/>
    </xf>
    <xf numFmtId="169" fontId="6" fillId="0" borderId="34" xfId="1" applyNumberFormat="1" applyFont="1" applyFill="1" applyBorder="1" applyAlignment="1" applyProtection="1">
      <alignment horizontal="right" wrapText="1"/>
      <protection hidden="1"/>
    </xf>
    <xf numFmtId="167" fontId="6" fillId="0" borderId="12" xfId="1" applyNumberFormat="1" applyFont="1" applyFill="1" applyBorder="1" applyAlignment="1" applyProtection="1">
      <alignment horizontal="right" wrapText="1"/>
      <protection hidden="1"/>
    </xf>
    <xf numFmtId="167" fontId="5" fillId="0" borderId="35" xfId="1" applyNumberFormat="1" applyFont="1" applyFill="1" applyBorder="1" applyAlignment="1" applyProtection="1">
      <alignment wrapText="1"/>
      <protection hidden="1"/>
    </xf>
    <xf numFmtId="172" fontId="5" fillId="0" borderId="34" xfId="1" applyNumberFormat="1" applyFont="1" applyFill="1" applyBorder="1" applyAlignment="1" applyProtection="1">
      <alignment wrapText="1"/>
      <protection hidden="1"/>
    </xf>
    <xf numFmtId="3" fontId="5" fillId="0" borderId="35" xfId="1" applyNumberFormat="1" applyFont="1" applyFill="1" applyBorder="1" applyAlignment="1" applyProtection="1">
      <protection hidden="1"/>
    </xf>
    <xf numFmtId="3" fontId="4" fillId="0" borderId="34" xfId="1" applyNumberFormat="1" applyFont="1" applyFill="1" applyBorder="1" applyAlignment="1" applyProtection="1">
      <protection hidden="1"/>
    </xf>
    <xf numFmtId="4" fontId="17" fillId="0" borderId="34" xfId="1" applyNumberFormat="1" applyFont="1" applyFill="1" applyBorder="1" applyAlignment="1" applyProtection="1">
      <protection hidden="1"/>
    </xf>
    <xf numFmtId="4" fontId="14" fillId="0" borderId="1" xfId="1" applyNumberFormat="1" applyFont="1" applyFill="1" applyBorder="1" applyAlignment="1" applyProtection="1">
      <protection hidden="1"/>
    </xf>
    <xf numFmtId="0" fontId="16" fillId="0" borderId="0" xfId="1" applyNumberFormat="1" applyFont="1" applyFill="1" applyBorder="1" applyAlignment="1" applyProtection="1">
      <protection hidden="1"/>
    </xf>
    <xf numFmtId="167" fontId="6" fillId="0" borderId="1" xfId="1" applyNumberFormat="1" applyFont="1" applyFill="1" applyBorder="1" applyAlignment="1" applyProtection="1">
      <alignment wrapText="1"/>
      <protection hidden="1"/>
    </xf>
    <xf numFmtId="171" fontId="5" fillId="0" borderId="18" xfId="1" applyNumberFormat="1" applyFont="1" applyFill="1" applyBorder="1" applyAlignment="1" applyProtection="1">
      <alignment wrapText="1"/>
      <protection hidden="1"/>
    </xf>
    <xf numFmtId="168" fontId="6" fillId="0" borderId="20" xfId="1" applyNumberFormat="1" applyFont="1" applyFill="1" applyBorder="1" applyAlignment="1" applyProtection="1">
      <alignment wrapText="1"/>
      <protection hidden="1"/>
    </xf>
    <xf numFmtId="169" fontId="6" fillId="0" borderId="20" xfId="1" applyNumberFormat="1" applyFont="1" applyFill="1" applyBorder="1" applyAlignment="1" applyProtection="1">
      <alignment horizontal="right" wrapText="1"/>
      <protection hidden="1"/>
    </xf>
    <xf numFmtId="167" fontId="5" fillId="0" borderId="19" xfId="1" applyNumberFormat="1" applyFont="1" applyFill="1" applyBorder="1" applyAlignment="1" applyProtection="1">
      <alignment wrapText="1"/>
      <protection hidden="1"/>
    </xf>
    <xf numFmtId="172" fontId="5" fillId="0" borderId="20" xfId="1" applyNumberFormat="1" applyFont="1" applyFill="1" applyBorder="1" applyAlignment="1" applyProtection="1">
      <alignment wrapText="1"/>
      <protection hidden="1"/>
    </xf>
    <xf numFmtId="3" fontId="5" fillId="0" borderId="19" xfId="1" applyNumberFormat="1" applyFont="1" applyFill="1" applyBorder="1" applyAlignment="1" applyProtection="1">
      <protection hidden="1"/>
    </xf>
    <xf numFmtId="3" fontId="4" fillId="0" borderId="20" xfId="1" applyNumberFormat="1" applyFont="1" applyFill="1" applyBorder="1" applyAlignment="1" applyProtection="1">
      <protection hidden="1"/>
    </xf>
    <xf numFmtId="4" fontId="17" fillId="0" borderId="20" xfId="1" applyNumberFormat="1" applyFont="1" applyFill="1" applyBorder="1" applyAlignment="1" applyProtection="1">
      <protection hidden="1"/>
    </xf>
    <xf numFmtId="167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170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17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8" fontId="5" fillId="0" borderId="20" xfId="1" applyNumberFormat="1" applyFont="1" applyFill="1" applyBorder="1" applyAlignment="1" applyProtection="1">
      <alignment wrapText="1"/>
      <protection hidden="1"/>
    </xf>
    <xf numFmtId="169" fontId="5" fillId="0" borderId="20" xfId="1" applyNumberFormat="1" applyFont="1" applyFill="1" applyBorder="1" applyAlignment="1" applyProtection="1">
      <alignment horizontal="right" wrapText="1"/>
      <protection hidden="1"/>
    </xf>
    <xf numFmtId="4" fontId="4" fillId="0" borderId="20" xfId="1" applyNumberFormat="1" applyFont="1" applyFill="1" applyBorder="1" applyAlignment="1" applyProtection="1">
      <protection hidden="1"/>
    </xf>
    <xf numFmtId="4" fontId="13" fillId="0" borderId="1" xfId="1" applyNumberFormat="1" applyFont="1" applyFill="1" applyBorder="1" applyAlignment="1" applyProtection="1">
      <protection hidden="1"/>
    </xf>
    <xf numFmtId="0" fontId="25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7" xfId="1" applyFont="1" applyBorder="1" applyAlignment="1" applyProtection="1">
      <alignment horizontal="justify" vertical="justify"/>
      <protection hidden="1"/>
    </xf>
    <xf numFmtId="171" fontId="6" fillId="0" borderId="18" xfId="1" applyNumberFormat="1" applyFont="1" applyFill="1" applyBorder="1" applyAlignment="1" applyProtection="1">
      <alignment wrapText="1"/>
      <protection hidden="1"/>
    </xf>
    <xf numFmtId="167" fontId="6" fillId="0" borderId="19" xfId="1" applyNumberFormat="1" applyFont="1" applyFill="1" applyBorder="1" applyAlignment="1" applyProtection="1">
      <alignment wrapText="1"/>
      <protection hidden="1"/>
    </xf>
    <xf numFmtId="172" fontId="6" fillId="0" borderId="20" xfId="1" applyNumberFormat="1" applyFont="1" applyFill="1" applyBorder="1" applyAlignment="1" applyProtection="1">
      <alignment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3" fontId="6" fillId="0" borderId="19" xfId="1" applyNumberFormat="1" applyFont="1" applyFill="1" applyBorder="1" applyAlignment="1" applyProtection="1">
      <protection hidden="1"/>
    </xf>
    <xf numFmtId="3" fontId="17" fillId="0" borderId="20" xfId="1" applyNumberFormat="1" applyFont="1" applyFill="1" applyBorder="1" applyAlignment="1" applyProtection="1">
      <protection hidden="1"/>
    </xf>
    <xf numFmtId="0" fontId="23" fillId="0" borderId="0" xfId="1" applyNumberFormat="1" applyFont="1" applyFill="1" applyBorder="1" applyAlignment="1" applyProtection="1">
      <protection hidden="1"/>
    </xf>
    <xf numFmtId="0" fontId="17" fillId="0" borderId="0" xfId="1" applyFont="1"/>
    <xf numFmtId="167" fontId="26" fillId="0" borderId="10" xfId="1" applyNumberFormat="1" applyFont="1" applyFill="1" applyBorder="1" applyAlignment="1" applyProtection="1">
      <alignment horizontal="justify" vertical="justify" wrapText="1"/>
      <protection hidden="1"/>
    </xf>
    <xf numFmtId="170" fontId="26" fillId="0" borderId="20" xfId="1" applyNumberFormat="1" applyFont="1" applyFill="1" applyBorder="1" applyAlignment="1" applyProtection="1">
      <alignment horizontal="justify" vertical="justify" wrapText="1"/>
      <protection hidden="1"/>
    </xf>
    <xf numFmtId="167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17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170" fontId="6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6" fillId="0" borderId="20" xfId="1" applyNumberFormat="1" applyFont="1" applyFill="1" applyBorder="1" applyAlignment="1" applyProtection="1">
      <alignment horizontal="justify" vertical="justify" wrapText="1"/>
      <protection hidden="1"/>
    </xf>
    <xf numFmtId="170" fontId="22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8" xfId="1" applyNumberFormat="1" applyFont="1" applyFill="1" applyBorder="1" applyAlignment="1" applyProtection="1">
      <alignment horizontal="justify" vertical="justify" wrapText="1"/>
      <protection hidden="1"/>
    </xf>
    <xf numFmtId="167" fontId="27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27" fillId="0" borderId="18" xfId="1" applyNumberFormat="1" applyFont="1" applyFill="1" applyBorder="1" applyAlignment="1" applyProtection="1">
      <alignment horizontal="justify" vertical="justify" wrapText="1"/>
      <protection hidden="1"/>
    </xf>
    <xf numFmtId="167" fontId="27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6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8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" xfId="1" applyNumberFormat="1" applyFont="1" applyFill="1" applyBorder="1" applyAlignment="1" applyProtection="1">
      <protection hidden="1"/>
    </xf>
    <xf numFmtId="167" fontId="22" fillId="0" borderId="9" xfId="1" applyNumberFormat="1" applyFont="1" applyFill="1" applyBorder="1" applyAlignment="1" applyProtection="1">
      <alignment horizontal="justify" vertical="justify" wrapText="1"/>
      <protection hidden="1"/>
    </xf>
    <xf numFmtId="170" fontId="22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3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Font="1" applyBorder="1" applyAlignment="1" applyProtection="1">
      <alignment horizontal="justify" vertical="justify"/>
      <protection hidden="1"/>
    </xf>
    <xf numFmtId="167" fontId="22" fillId="0" borderId="37" xfId="1" applyNumberFormat="1" applyFont="1" applyFill="1" applyBorder="1" applyAlignment="1" applyProtection="1">
      <alignment horizontal="justify" vertical="justify" wrapText="1"/>
      <protection hidden="1"/>
    </xf>
    <xf numFmtId="170" fontId="22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5" fillId="0" borderId="1" xfId="1" applyNumberFormat="1" applyFont="1" applyFill="1" applyBorder="1" applyAlignment="1" applyProtection="1">
      <alignment wrapText="1"/>
      <protection hidden="1"/>
    </xf>
    <xf numFmtId="172" fontId="5" fillId="0" borderId="1" xfId="1" applyNumberFormat="1" applyFont="1" applyFill="1" applyBorder="1" applyAlignment="1" applyProtection="1">
      <alignment wrapText="1"/>
      <protection hidden="1"/>
    </xf>
    <xf numFmtId="3" fontId="4" fillId="0" borderId="1" xfId="1" applyNumberFormat="1" applyFont="1" applyFill="1" applyBorder="1" applyAlignment="1" applyProtection="1">
      <protection hidden="1"/>
    </xf>
    <xf numFmtId="4" fontId="17" fillId="0" borderId="1" xfId="1" applyNumberFormat="1" applyFont="1" applyFill="1" applyBorder="1" applyAlignment="1" applyProtection="1">
      <protection hidden="1"/>
    </xf>
    <xf numFmtId="167" fontId="22" fillId="0" borderId="38" xfId="1" applyNumberFormat="1" applyFont="1" applyFill="1" applyBorder="1" applyAlignment="1" applyProtection="1">
      <alignment horizontal="justify" vertical="justify" wrapText="1"/>
      <protection hidden="1"/>
    </xf>
    <xf numFmtId="170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Font="1" applyBorder="1" applyAlignment="1" applyProtection="1">
      <alignment horizontal="justify" vertical="justify"/>
      <protection hidden="1"/>
    </xf>
    <xf numFmtId="167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Alignment="1" applyProtection="1">
      <protection hidden="1"/>
    </xf>
    <xf numFmtId="0" fontId="22" fillId="0" borderId="37" xfId="1" applyNumberFormat="1" applyFont="1" applyFill="1" applyBorder="1" applyAlignment="1" applyProtection="1">
      <alignment horizontal="justify" vertical="justify"/>
      <protection hidden="1"/>
    </xf>
    <xf numFmtId="0" fontId="22" fillId="0" borderId="24" xfId="1" applyNumberFormat="1" applyFont="1" applyFill="1" applyBorder="1" applyAlignment="1" applyProtection="1">
      <alignment horizontal="justify" vertical="justify"/>
      <protection hidden="1"/>
    </xf>
    <xf numFmtId="0" fontId="24" fillId="0" borderId="24" xfId="1" applyNumberFormat="1" applyFont="1" applyFill="1" applyBorder="1" applyAlignment="1" applyProtection="1">
      <alignment horizontal="justify" vertical="justify"/>
      <protection hidden="1"/>
    </xf>
    <xf numFmtId="0" fontId="5" fillId="0" borderId="24" xfId="1" applyNumberFormat="1" applyFont="1" applyFill="1" applyBorder="1" applyAlignment="1" applyProtection="1">
      <alignment wrapText="1"/>
      <protection hidden="1"/>
    </xf>
    <xf numFmtId="0" fontId="5" fillId="0" borderId="24" xfId="1" applyNumberFormat="1" applyFont="1" applyFill="1" applyBorder="1" applyAlignment="1" applyProtection="1">
      <protection hidden="1"/>
    </xf>
    <xf numFmtId="0" fontId="6" fillId="0" borderId="24" xfId="1" applyNumberFormat="1" applyFont="1" applyFill="1" applyBorder="1" applyAlignment="1" applyProtection="1">
      <alignment horizontal="right" wrapText="1"/>
      <protection hidden="1"/>
    </xf>
    <xf numFmtId="0" fontId="6" fillId="0" borderId="24" xfId="1" applyNumberFormat="1" applyFont="1" applyFill="1" applyBorder="1" applyAlignment="1" applyProtection="1">
      <protection hidden="1"/>
    </xf>
    <xf numFmtId="3" fontId="6" fillId="0" borderId="24" xfId="1" applyNumberFormat="1" applyFont="1" applyFill="1" applyBorder="1" applyAlignment="1" applyProtection="1">
      <alignment wrapText="1"/>
      <protection hidden="1"/>
    </xf>
    <xf numFmtId="3" fontId="6" fillId="0" borderId="24" xfId="1" applyNumberFormat="1" applyFont="1" applyFill="1" applyBorder="1" applyAlignment="1" applyProtection="1">
      <protection hidden="1"/>
    </xf>
    <xf numFmtId="3" fontId="6" fillId="0" borderId="5" xfId="1" applyNumberFormat="1" applyFont="1" applyFill="1" applyBorder="1" applyAlignment="1" applyProtection="1">
      <protection hidden="1"/>
    </xf>
    <xf numFmtId="3" fontId="17" fillId="0" borderId="24" xfId="1" applyNumberFormat="1" applyFont="1" applyFill="1" applyBorder="1" applyAlignment="1" applyProtection="1">
      <protection hidden="1"/>
    </xf>
    <xf numFmtId="4" fontId="17" fillId="0" borderId="39" xfId="1" applyNumberFormat="1" applyFont="1" applyFill="1" applyBorder="1" applyAlignment="1" applyProtection="1">
      <protection hidden="1"/>
    </xf>
    <xf numFmtId="4" fontId="17" fillId="0" borderId="40" xfId="1" applyNumberFormat="1" applyFont="1" applyFill="1" applyBorder="1" applyAlignment="1" applyProtection="1">
      <protection hidden="1"/>
    </xf>
    <xf numFmtId="4" fontId="6" fillId="0" borderId="2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3" fontId="17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0" fontId="3" fillId="0" borderId="0" xfId="1" applyFont="1" applyAlignment="1" applyProtection="1">
      <alignment horizontal="justify" vertical="justify"/>
      <protection hidden="1"/>
    </xf>
    <xf numFmtId="0" fontId="4" fillId="0" borderId="0" xfId="1" applyAlignment="1">
      <alignment horizontal="righ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/>
    <xf numFmtId="0" fontId="17" fillId="0" borderId="0" xfId="1" applyFont="1" applyAlignment="1">
      <alignment horizontal="center" wrapText="1"/>
    </xf>
    <xf numFmtId="0" fontId="6" fillId="0" borderId="18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8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9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3" xfId="1" applyNumberFormat="1" applyFont="1" applyFill="1" applyBorder="1" applyAlignment="1" applyProtection="1">
      <alignment horizontal="center" vertical="justify"/>
      <protection hidden="1"/>
    </xf>
    <xf numFmtId="0" fontId="6" fillId="0" borderId="14" xfId="1" applyNumberFormat="1" applyFont="1" applyFill="1" applyBorder="1" applyAlignment="1" applyProtection="1">
      <alignment horizontal="center" vertical="justify"/>
      <protection hidden="1"/>
    </xf>
    <xf numFmtId="167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1" xfId="1" applyNumberFormat="1" applyFont="1" applyFill="1" applyBorder="1" applyAlignment="1" applyProtection="1">
      <alignment horizontal="left" vertical="justify"/>
      <protection hidden="1"/>
    </xf>
    <xf numFmtId="167" fontId="6" fillId="0" borderId="17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8" xfId="1" applyNumberFormat="1" applyFont="1" applyFill="1" applyBorder="1" applyAlignment="1" applyProtection="1">
      <alignment horizontal="left" vertical="justify" wrapText="1"/>
      <protection hidden="1"/>
    </xf>
    <xf numFmtId="167" fontId="6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9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12" fillId="0" borderId="0" xfId="3" applyFont="1" applyAlignment="1">
      <alignment horizontal="center" wrapText="1"/>
    </xf>
    <xf numFmtId="0" fontId="12" fillId="0" borderId="0" xfId="3" quotePrefix="1" applyFont="1" applyAlignment="1">
      <alignment horizontal="center" wrapText="1"/>
    </xf>
    <xf numFmtId="0" fontId="12" fillId="0" borderId="0" xfId="3" applyFont="1" applyBorder="1" applyAlignment="1">
      <alignment horizontal="center" vertical="top" wrapText="1"/>
    </xf>
    <xf numFmtId="0" fontId="6" fillId="0" borderId="0" xfId="3" applyFont="1" applyAlignment="1">
      <alignment horizontal="center"/>
    </xf>
    <xf numFmtId="0" fontId="22" fillId="0" borderId="25" xfId="1" applyNumberFormat="1" applyFont="1" applyFill="1" applyBorder="1" applyAlignment="1" applyProtection="1">
      <alignment horizontal="center" vertical="justify"/>
      <protection hidden="1"/>
    </xf>
    <xf numFmtId="0" fontId="22" fillId="0" borderId="26" xfId="1" applyNumberFormat="1" applyFont="1" applyFill="1" applyBorder="1" applyAlignment="1" applyProtection="1">
      <alignment horizontal="center" vertical="justify"/>
      <protection hidden="1"/>
    </xf>
    <xf numFmtId="0" fontId="22" fillId="0" borderId="27" xfId="1" applyNumberFormat="1" applyFont="1" applyFill="1" applyBorder="1" applyAlignment="1" applyProtection="1">
      <alignment horizontal="center" vertical="justify"/>
      <protection hidden="1"/>
    </xf>
    <xf numFmtId="167" fontId="22" fillId="0" borderId="11" xfId="1" applyNumberFormat="1" applyFont="1" applyFill="1" applyBorder="1" applyAlignment="1" applyProtection="1">
      <alignment horizontal="justify" vertical="justify" wrapText="1"/>
      <protection hidden="1"/>
    </xf>
    <xf numFmtId="167" fontId="22" fillId="0" borderId="32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2" xfId="1" applyNumberFormat="1" applyFont="1" applyFill="1" applyBorder="1" applyAlignment="1" applyProtection="1">
      <protection hidden="1"/>
    </xf>
    <xf numFmtId="167" fontId="24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24" fillId="0" borderId="17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20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2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6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20" xfId="1" applyNumberFormat="1" applyFont="1" applyFill="1" applyBorder="1" applyAlignment="1" applyProtection="1">
      <alignment horizontal="justify" vertical="justify" wrapText="1"/>
      <protection hidden="1"/>
    </xf>
    <xf numFmtId="167" fontId="27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27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167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167" fontId="22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0" xfId="5"/>
    <xf numFmtId="0" fontId="28" fillId="0" borderId="0" xfId="5" applyFill="1"/>
    <xf numFmtId="0" fontId="17" fillId="0" borderId="0" xfId="5" applyFont="1" applyFill="1" applyBorder="1" applyProtection="1">
      <protection hidden="1"/>
    </xf>
    <xf numFmtId="0" fontId="28" fillId="0" borderId="0" xfId="5" applyFill="1" applyBorder="1" applyProtection="1">
      <protection hidden="1"/>
    </xf>
    <xf numFmtId="173" fontId="23" fillId="0" borderId="22" xfId="5" applyNumberFormat="1" applyFont="1" applyFill="1" applyBorder="1" applyAlignment="1" applyProtection="1">
      <protection hidden="1"/>
    </xf>
    <xf numFmtId="173" fontId="23" fillId="0" borderId="21" xfId="5" applyNumberFormat="1" applyFont="1" applyFill="1" applyBorder="1" applyAlignment="1" applyProtection="1">
      <protection hidden="1"/>
    </xf>
    <xf numFmtId="174" fontId="23" fillId="0" borderId="41" xfId="5" applyNumberFormat="1" applyFont="1" applyFill="1" applyBorder="1" applyAlignment="1" applyProtection="1">
      <protection hidden="1"/>
    </xf>
    <xf numFmtId="174" fontId="23" fillId="0" borderId="21" xfId="5" applyNumberFormat="1" applyFont="1" applyFill="1" applyBorder="1" applyAlignment="1" applyProtection="1">
      <protection hidden="1"/>
    </xf>
    <xf numFmtId="0" fontId="23" fillId="0" borderId="42" xfId="5" applyNumberFormat="1" applyFont="1" applyFill="1" applyBorder="1" applyAlignment="1" applyProtection="1">
      <alignment horizontal="right"/>
      <protection hidden="1"/>
    </xf>
    <xf numFmtId="0" fontId="17" fillId="0" borderId="21" xfId="5" applyNumberFormat="1" applyFont="1" applyFill="1" applyBorder="1" applyAlignment="1" applyProtection="1">
      <alignment horizontal="center"/>
      <protection hidden="1"/>
    </xf>
    <xf numFmtId="0" fontId="28" fillId="0" borderId="24" xfId="5" applyNumberFormat="1" applyFont="1" applyFill="1" applyBorder="1" applyAlignment="1" applyProtection="1">
      <protection hidden="1"/>
    </xf>
    <xf numFmtId="0" fontId="28" fillId="0" borderId="26" xfId="5" applyNumberFormat="1" applyFont="1" applyFill="1" applyBorder="1" applyAlignment="1" applyProtection="1">
      <protection hidden="1"/>
    </xf>
    <xf numFmtId="0" fontId="28" fillId="0" borderId="26" xfId="5" applyFill="1" applyBorder="1" applyProtection="1">
      <protection hidden="1"/>
    </xf>
    <xf numFmtId="0" fontId="17" fillId="0" borderId="25" xfId="5" applyFont="1" applyFill="1" applyBorder="1" applyProtection="1">
      <protection hidden="1"/>
    </xf>
    <xf numFmtId="174" fontId="4" fillId="0" borderId="1" xfId="5" applyNumberFormat="1" applyFont="1" applyFill="1" applyBorder="1" applyAlignment="1" applyProtection="1">
      <protection hidden="1"/>
    </xf>
    <xf numFmtId="167" fontId="4" fillId="0" borderId="1" xfId="5" applyNumberFormat="1" applyFont="1" applyFill="1" applyBorder="1" applyAlignment="1" applyProtection="1">
      <protection hidden="1"/>
    </xf>
    <xf numFmtId="168" fontId="4" fillId="0" borderId="1" xfId="5" applyNumberFormat="1" applyFont="1" applyFill="1" applyBorder="1" applyAlignment="1" applyProtection="1">
      <protection hidden="1"/>
    </xf>
    <xf numFmtId="169" fontId="4" fillId="0" borderId="1" xfId="5" applyNumberFormat="1" applyFont="1" applyFill="1" applyBorder="1" applyAlignment="1" applyProtection="1">
      <protection hidden="1"/>
    </xf>
    <xf numFmtId="0" fontId="29" fillId="0" borderId="19" xfId="5" applyNumberFormat="1" applyFont="1" applyFill="1" applyBorder="1" applyAlignment="1" applyProtection="1">
      <alignment horizontal="center" wrapText="1"/>
      <protection hidden="1"/>
    </xf>
    <xf numFmtId="0" fontId="29" fillId="0" borderId="20" xfId="5" applyNumberFormat="1" applyFont="1" applyFill="1" applyBorder="1" applyAlignment="1" applyProtection="1">
      <alignment horizontal="center" wrapText="1"/>
      <protection hidden="1"/>
    </xf>
    <xf numFmtId="0" fontId="29" fillId="0" borderId="0" xfId="5" applyNumberFormat="1" applyFont="1" applyFill="1" applyBorder="1" applyAlignment="1" applyProtection="1">
      <alignment wrapText="1"/>
      <protection hidden="1"/>
    </xf>
    <xf numFmtId="0" fontId="16" fillId="0" borderId="38" xfId="5" applyNumberFormat="1" applyFont="1" applyFill="1" applyBorder="1" applyAlignment="1" applyProtection="1">
      <alignment wrapText="1"/>
      <protection hidden="1"/>
    </xf>
    <xf numFmtId="0" fontId="29" fillId="0" borderId="1" xfId="5" applyNumberFormat="1" applyFont="1" applyFill="1" applyBorder="1" applyAlignment="1" applyProtection="1">
      <alignment horizontal="center" wrapText="1"/>
      <protection hidden="1"/>
    </xf>
    <xf numFmtId="174" fontId="4" fillId="0" borderId="43" xfId="5" applyNumberFormat="1" applyFont="1" applyFill="1" applyBorder="1" applyAlignment="1" applyProtection="1">
      <protection hidden="1"/>
    </xf>
    <xf numFmtId="174" fontId="4" fillId="0" borderId="44" xfId="5" applyNumberFormat="1" applyFont="1" applyFill="1" applyBorder="1" applyAlignment="1" applyProtection="1">
      <protection hidden="1"/>
    </xf>
    <xf numFmtId="174" fontId="4" fillId="0" borderId="45" xfId="5" applyNumberFormat="1" applyFont="1" applyFill="1" applyBorder="1" applyAlignment="1" applyProtection="1">
      <protection hidden="1"/>
    </xf>
    <xf numFmtId="167" fontId="4" fillId="0" borderId="46" xfId="5" applyNumberFormat="1" applyFont="1" applyFill="1" applyBorder="1" applyAlignment="1" applyProtection="1">
      <protection hidden="1"/>
    </xf>
    <xf numFmtId="167" fontId="4" fillId="0" borderId="45" xfId="5" applyNumberFormat="1" applyFont="1" applyFill="1" applyBorder="1" applyAlignment="1" applyProtection="1">
      <protection hidden="1"/>
    </xf>
    <xf numFmtId="168" fontId="4" fillId="0" borderId="44" xfId="5" applyNumberFormat="1" applyFont="1" applyFill="1" applyBorder="1" applyAlignment="1" applyProtection="1">
      <protection hidden="1"/>
    </xf>
    <xf numFmtId="169" fontId="4" fillId="0" borderId="44" xfId="5" applyNumberFormat="1" applyFont="1" applyFill="1" applyBorder="1" applyAlignment="1" applyProtection="1">
      <protection hidden="1"/>
    </xf>
    <xf numFmtId="0" fontId="29" fillId="0" borderId="47" xfId="5" applyNumberFormat="1" applyFont="1" applyFill="1" applyBorder="1" applyAlignment="1" applyProtection="1">
      <alignment horizontal="center" wrapText="1"/>
      <protection hidden="1"/>
    </xf>
    <xf numFmtId="0" fontId="16" fillId="0" borderId="48" xfId="5" applyNumberFormat="1" applyFont="1" applyFill="1" applyBorder="1" applyAlignment="1" applyProtection="1">
      <alignment horizontal="center" wrapText="1"/>
      <protection hidden="1"/>
    </xf>
    <xf numFmtId="0" fontId="16" fillId="0" borderId="0" xfId="5" applyNumberFormat="1" applyFont="1" applyFill="1" applyBorder="1" applyAlignment="1" applyProtection="1">
      <alignment wrapText="1"/>
      <protection hidden="1"/>
    </xf>
    <xf numFmtId="174" fontId="4" fillId="0" borderId="16" xfId="5" applyNumberFormat="1" applyFont="1" applyFill="1" applyBorder="1" applyAlignment="1" applyProtection="1">
      <protection hidden="1"/>
    </xf>
    <xf numFmtId="174" fontId="4" fillId="0" borderId="20" xfId="5" applyNumberFormat="1" applyFont="1" applyFill="1" applyBorder="1" applyAlignment="1" applyProtection="1">
      <protection hidden="1"/>
    </xf>
    <xf numFmtId="167" fontId="4" fillId="0" borderId="19" xfId="5" applyNumberFormat="1" applyFont="1" applyFill="1" applyBorder="1" applyAlignment="1" applyProtection="1">
      <protection hidden="1"/>
    </xf>
    <xf numFmtId="168" fontId="4" fillId="0" borderId="20" xfId="5" applyNumberFormat="1" applyFont="1" applyFill="1" applyBorder="1" applyAlignment="1" applyProtection="1">
      <protection hidden="1"/>
    </xf>
    <xf numFmtId="169" fontId="4" fillId="0" borderId="20" xfId="5" applyNumberFormat="1" applyFont="1" applyFill="1" applyBorder="1" applyAlignment="1" applyProtection="1">
      <protection hidden="1"/>
    </xf>
    <xf numFmtId="0" fontId="29" fillId="0" borderId="17" xfId="5" applyNumberFormat="1" applyFont="1" applyFill="1" applyBorder="1" applyAlignment="1" applyProtection="1">
      <alignment wrapText="1"/>
      <protection hidden="1"/>
    </xf>
    <xf numFmtId="0" fontId="29" fillId="0" borderId="10" xfId="5" applyNumberFormat="1" applyFont="1" applyFill="1" applyBorder="1" applyAlignment="1" applyProtection="1">
      <alignment wrapText="1"/>
      <protection hidden="1"/>
    </xf>
    <xf numFmtId="0" fontId="16" fillId="0" borderId="10" xfId="5" applyNumberFormat="1" applyFont="1" applyFill="1" applyBorder="1" applyAlignment="1" applyProtection="1">
      <alignment wrapText="1"/>
      <protection hidden="1"/>
    </xf>
    <xf numFmtId="174" fontId="17" fillId="0" borderId="16" xfId="5" applyNumberFormat="1" applyFont="1" applyFill="1" applyBorder="1" applyAlignment="1" applyProtection="1">
      <protection hidden="1"/>
    </xf>
    <xf numFmtId="174" fontId="17" fillId="0" borderId="20" xfId="5" applyNumberFormat="1" applyFont="1" applyFill="1" applyBorder="1" applyAlignment="1" applyProtection="1">
      <protection hidden="1"/>
    </xf>
    <xf numFmtId="174" fontId="17" fillId="0" borderId="1" xfId="5" applyNumberFormat="1" applyFont="1" applyFill="1" applyBorder="1" applyAlignment="1" applyProtection="1">
      <protection hidden="1"/>
    </xf>
    <xf numFmtId="167" fontId="17" fillId="0" borderId="19" xfId="5" applyNumberFormat="1" applyFont="1" applyFill="1" applyBorder="1" applyAlignment="1" applyProtection="1">
      <protection hidden="1"/>
    </xf>
    <xf numFmtId="167" fontId="17" fillId="0" borderId="1" xfId="5" applyNumberFormat="1" applyFont="1" applyFill="1" applyBorder="1" applyAlignment="1" applyProtection="1">
      <protection hidden="1"/>
    </xf>
    <xf numFmtId="168" fontId="17" fillId="0" borderId="20" xfId="5" applyNumberFormat="1" applyFont="1" applyFill="1" applyBorder="1" applyAlignment="1" applyProtection="1">
      <protection hidden="1"/>
    </xf>
    <xf numFmtId="0" fontId="23" fillId="0" borderId="17" xfId="5" applyNumberFormat="1" applyFont="1" applyFill="1" applyBorder="1" applyAlignment="1" applyProtection="1">
      <alignment wrapText="1"/>
      <protection hidden="1"/>
    </xf>
    <xf numFmtId="0" fontId="23" fillId="0" borderId="10" xfId="5" applyNumberFormat="1" applyFont="1" applyFill="1" applyBorder="1" applyAlignment="1" applyProtection="1">
      <alignment wrapText="1"/>
      <protection hidden="1"/>
    </xf>
    <xf numFmtId="169" fontId="17" fillId="0" borderId="20" xfId="5" applyNumberFormat="1" applyFont="1" applyFill="1" applyBorder="1" applyAlignment="1" applyProtection="1">
      <protection hidden="1"/>
    </xf>
    <xf numFmtId="0" fontId="17" fillId="0" borderId="17" xfId="5" applyNumberFormat="1" applyFont="1" applyFill="1" applyBorder="1" applyAlignment="1" applyProtection="1">
      <alignment wrapText="1"/>
      <protection hidden="1"/>
    </xf>
    <xf numFmtId="0" fontId="17" fillId="0" borderId="10" xfId="5" applyNumberFormat="1" applyFont="1" applyFill="1" applyBorder="1" applyAlignment="1" applyProtection="1">
      <alignment wrapText="1"/>
      <protection hidden="1"/>
    </xf>
    <xf numFmtId="0" fontId="28" fillId="0" borderId="17" xfId="5" applyNumberFormat="1" applyFont="1" applyFill="1" applyBorder="1" applyAlignment="1" applyProtection="1">
      <alignment wrapText="1"/>
      <protection hidden="1"/>
    </xf>
    <xf numFmtId="0" fontId="28" fillId="0" borderId="10" xfId="5" applyNumberFormat="1" applyFont="1" applyFill="1" applyBorder="1" applyAlignment="1" applyProtection="1">
      <alignment wrapText="1"/>
      <protection hidden="1"/>
    </xf>
    <xf numFmtId="0" fontId="4" fillId="0" borderId="10" xfId="5" applyNumberFormat="1" applyFont="1" applyFill="1" applyBorder="1" applyAlignment="1" applyProtection="1">
      <alignment wrapText="1"/>
      <protection hidden="1"/>
    </xf>
    <xf numFmtId="174" fontId="28" fillId="0" borderId="16" xfId="5" applyNumberFormat="1" applyFont="1" applyFill="1" applyBorder="1" applyAlignment="1" applyProtection="1">
      <protection hidden="1"/>
    </xf>
    <xf numFmtId="174" fontId="28" fillId="0" borderId="20" xfId="5" applyNumberFormat="1" applyFont="1" applyFill="1" applyBorder="1" applyAlignment="1" applyProtection="1">
      <protection hidden="1"/>
    </xf>
    <xf numFmtId="174" fontId="29" fillId="0" borderId="20" xfId="5" applyNumberFormat="1" applyFont="1" applyFill="1" applyBorder="1" applyAlignment="1" applyProtection="1">
      <protection hidden="1"/>
    </xf>
    <xf numFmtId="174" fontId="29" fillId="0" borderId="1" xfId="5" applyNumberFormat="1" applyFont="1" applyFill="1" applyBorder="1" applyAlignment="1" applyProtection="1">
      <protection hidden="1"/>
    </xf>
    <xf numFmtId="167" fontId="29" fillId="0" borderId="19" xfId="5" applyNumberFormat="1" applyFont="1" applyFill="1" applyBorder="1" applyAlignment="1" applyProtection="1">
      <protection hidden="1"/>
    </xf>
    <xf numFmtId="167" fontId="28" fillId="0" borderId="1" xfId="5" applyNumberFormat="1" applyFont="1" applyFill="1" applyBorder="1" applyAlignment="1" applyProtection="1">
      <protection hidden="1"/>
    </xf>
    <xf numFmtId="168" fontId="28" fillId="0" borderId="20" xfId="5" applyNumberFormat="1" applyFont="1" applyFill="1" applyBorder="1" applyAlignment="1" applyProtection="1">
      <protection hidden="1"/>
    </xf>
    <xf numFmtId="169" fontId="5" fillId="0" borderId="20" xfId="6" applyNumberFormat="1" applyFont="1" applyFill="1" applyBorder="1" applyAlignment="1" applyProtection="1">
      <alignment horizontal="right" wrapText="1"/>
      <protection hidden="1"/>
    </xf>
    <xf numFmtId="0" fontId="4" fillId="0" borderId="17" xfId="5" applyNumberFormat="1" applyFont="1" applyFill="1" applyBorder="1" applyAlignment="1" applyProtection="1">
      <alignment wrapText="1"/>
      <protection hidden="1"/>
    </xf>
    <xf numFmtId="0" fontId="28" fillId="0" borderId="20" xfId="5" applyNumberFormat="1" applyFont="1" applyFill="1" applyBorder="1" applyAlignment="1" applyProtection="1">
      <alignment wrapText="1"/>
      <protection hidden="1"/>
    </xf>
    <xf numFmtId="0" fontId="28" fillId="0" borderId="1" xfId="5" applyNumberFormat="1" applyFont="1" applyFill="1" applyBorder="1" applyAlignment="1" applyProtection="1">
      <alignment wrapText="1"/>
      <protection hidden="1"/>
    </xf>
    <xf numFmtId="0" fontId="28" fillId="0" borderId="20" xfId="5" applyNumberFormat="1" applyFill="1" applyBorder="1" applyProtection="1">
      <protection hidden="1"/>
    </xf>
    <xf numFmtId="0" fontId="28" fillId="0" borderId="10" xfId="5" applyNumberFormat="1" applyFill="1" applyBorder="1" applyProtection="1">
      <protection hidden="1"/>
    </xf>
    <xf numFmtId="174" fontId="23" fillId="0" borderId="20" xfId="5" applyNumberFormat="1" applyFont="1" applyFill="1" applyBorder="1" applyAlignment="1" applyProtection="1">
      <protection hidden="1"/>
    </xf>
    <xf numFmtId="174" fontId="23" fillId="0" borderId="1" xfId="5" applyNumberFormat="1" applyFont="1" applyFill="1" applyBorder="1" applyAlignment="1" applyProtection="1">
      <protection hidden="1"/>
    </xf>
    <xf numFmtId="167" fontId="23" fillId="0" borderId="19" xfId="5" applyNumberFormat="1" applyFont="1" applyFill="1" applyBorder="1" applyAlignment="1" applyProtection="1">
      <protection hidden="1"/>
    </xf>
    <xf numFmtId="167" fontId="24" fillId="0" borderId="17" xfId="5" applyNumberFormat="1" applyFont="1" applyFill="1" applyBorder="1" applyAlignment="1" applyProtection="1">
      <alignment horizontal="justify" vertical="justify" wrapText="1"/>
      <protection hidden="1"/>
    </xf>
    <xf numFmtId="167" fontId="24" fillId="0" borderId="10" xfId="5" applyNumberFormat="1" applyFont="1" applyFill="1" applyBorder="1" applyAlignment="1" applyProtection="1">
      <alignment horizontal="justify" vertical="justify" wrapText="1"/>
      <protection hidden="1"/>
    </xf>
    <xf numFmtId="0" fontId="28" fillId="0" borderId="17" xfId="5" applyNumberFormat="1" applyFill="1" applyBorder="1" applyProtection="1">
      <protection hidden="1"/>
    </xf>
    <xf numFmtId="174" fontId="28" fillId="0" borderId="49" xfId="5" applyNumberFormat="1" applyFont="1" applyFill="1" applyBorder="1" applyAlignment="1" applyProtection="1">
      <protection hidden="1"/>
    </xf>
    <xf numFmtId="174" fontId="28" fillId="0" borderId="34" xfId="5" applyNumberFormat="1" applyFont="1" applyFill="1" applyBorder="1" applyAlignment="1" applyProtection="1">
      <protection hidden="1"/>
    </xf>
    <xf numFmtId="174" fontId="29" fillId="0" borderId="34" xfId="5" applyNumberFormat="1" applyFont="1" applyFill="1" applyBorder="1" applyAlignment="1" applyProtection="1">
      <protection hidden="1"/>
    </xf>
    <xf numFmtId="174" fontId="29" fillId="0" borderId="12" xfId="5" applyNumberFormat="1" applyFont="1" applyFill="1" applyBorder="1" applyAlignment="1" applyProtection="1">
      <protection hidden="1"/>
    </xf>
    <xf numFmtId="167" fontId="29" fillId="0" borderId="35" xfId="5" applyNumberFormat="1" applyFont="1" applyFill="1" applyBorder="1" applyAlignment="1" applyProtection="1">
      <protection hidden="1"/>
    </xf>
    <xf numFmtId="167" fontId="28" fillId="0" borderId="12" xfId="5" applyNumberFormat="1" applyFont="1" applyFill="1" applyBorder="1" applyAlignment="1" applyProtection="1">
      <protection hidden="1"/>
    </xf>
    <xf numFmtId="168" fontId="28" fillId="0" borderId="34" xfId="5" applyNumberFormat="1" applyFont="1" applyFill="1" applyBorder="1" applyAlignment="1" applyProtection="1">
      <protection hidden="1"/>
    </xf>
    <xf numFmtId="169" fontId="4" fillId="0" borderId="34" xfId="5" applyNumberFormat="1" applyFont="1" applyFill="1" applyBorder="1" applyAlignment="1" applyProtection="1">
      <protection hidden="1"/>
    </xf>
    <xf numFmtId="0" fontId="28" fillId="0" borderId="32" xfId="5" applyNumberFormat="1" applyFont="1" applyFill="1" applyBorder="1" applyAlignment="1" applyProtection="1">
      <alignment wrapText="1"/>
      <protection hidden="1"/>
    </xf>
    <xf numFmtId="0" fontId="28" fillId="0" borderId="11" xfId="5" applyNumberFormat="1" applyFont="1" applyFill="1" applyBorder="1" applyAlignment="1" applyProtection="1">
      <alignment wrapText="1"/>
      <protection hidden="1"/>
    </xf>
    <xf numFmtId="0" fontId="30" fillId="0" borderId="31" xfId="5" applyNumberFormat="1" applyFont="1" applyFill="1" applyBorder="1" applyAlignment="1" applyProtection="1">
      <alignment horizontal="center" vertical="center" wrapText="1"/>
      <protection hidden="1"/>
    </xf>
    <xf numFmtId="0" fontId="30" fillId="0" borderId="30" xfId="5" applyNumberFormat="1" applyFont="1" applyFill="1" applyBorder="1" applyAlignment="1" applyProtection="1">
      <alignment horizontal="center" vertical="center" wrapText="1"/>
      <protection hidden="1"/>
    </xf>
    <xf numFmtId="0" fontId="30" fillId="0" borderId="30" xfId="5" applyNumberFormat="1" applyFont="1" applyFill="1" applyBorder="1" applyAlignment="1" applyProtection="1">
      <alignment horizontal="center" vertical="center"/>
      <protection hidden="1"/>
    </xf>
    <xf numFmtId="0" fontId="30" fillId="0" borderId="26" xfId="5" applyNumberFormat="1" applyFont="1" applyFill="1" applyBorder="1" applyAlignment="1" applyProtection="1">
      <alignment horizontal="center" vertical="center"/>
      <protection hidden="1"/>
    </xf>
    <xf numFmtId="0" fontId="28" fillId="0" borderId="25" xfId="5" applyFill="1" applyBorder="1" applyProtection="1">
      <protection hidden="1"/>
    </xf>
    <xf numFmtId="0" fontId="30" fillId="0" borderId="0" xfId="5" applyNumberFormat="1" applyFont="1" applyFill="1" applyBorder="1" applyAlignment="1" applyProtection="1">
      <protection hidden="1"/>
    </xf>
    <xf numFmtId="0" fontId="4" fillId="0" borderId="0" xfId="7" applyFill="1" applyAlignment="1" applyProtection="1">
      <alignment horizontal="right"/>
      <protection hidden="1"/>
    </xf>
    <xf numFmtId="0" fontId="28" fillId="0" borderId="0" xfId="5" applyFill="1" applyProtection="1">
      <protection hidden="1"/>
    </xf>
    <xf numFmtId="0" fontId="31" fillId="0" borderId="0" xfId="5" applyNumberFormat="1" applyFont="1" applyFill="1" applyAlignment="1" applyProtection="1">
      <protection hidden="1"/>
    </xf>
    <xf numFmtId="0" fontId="32" fillId="0" borderId="0" xfId="5" applyNumberFormat="1" applyFont="1" applyFill="1" applyAlignment="1" applyProtection="1">
      <alignment horizontal="center" vertical="distributed"/>
      <protection hidden="1"/>
    </xf>
    <xf numFmtId="0" fontId="28" fillId="0" borderId="0" xfId="5" applyNumberFormat="1" applyFont="1" applyFill="1" applyAlignment="1" applyProtection="1">
      <alignment horizontal="centerContinuous"/>
      <protection hidden="1"/>
    </xf>
    <xf numFmtId="0" fontId="33" fillId="0" borderId="0" xfId="5" applyNumberFormat="1" applyFont="1" applyFill="1" applyAlignment="1" applyProtection="1">
      <alignment horizontal="centerContinuous"/>
      <protection hidden="1"/>
    </xf>
    <xf numFmtId="174" fontId="5" fillId="0" borderId="0" xfId="8" applyNumberFormat="1" applyFont="1" applyFill="1" applyAlignment="1" applyProtection="1">
      <protection hidden="1"/>
    </xf>
    <xf numFmtId="0" fontId="5" fillId="0" borderId="0" xfId="8" applyNumberFormat="1" applyFont="1" applyFill="1" applyAlignment="1" applyProtection="1">
      <protection hidden="1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4" applyNumberFormat="1" applyFont="1" applyBorder="1" applyAlignment="1">
      <alignment horizontal="center" vertical="center" wrapText="1"/>
    </xf>
    <xf numFmtId="43" fontId="14" fillId="0" borderId="1" xfId="4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176" fontId="13" fillId="0" borderId="1" xfId="4" applyNumberFormat="1" applyFont="1" applyFill="1" applyBorder="1"/>
    <xf numFmtId="43" fontId="13" fillId="0" borderId="1" xfId="4" applyFont="1" applyBorder="1"/>
    <xf numFmtId="49" fontId="13" fillId="0" borderId="1" xfId="4" applyNumberFormat="1" applyFont="1" applyBorder="1" applyAlignment="1">
      <alignment horizontal="center"/>
    </xf>
    <xf numFmtId="177" fontId="3" fillId="0" borderId="45" xfId="0" applyNumberFormat="1" applyFont="1" applyFill="1" applyBorder="1" applyAlignment="1">
      <alignment horizontal="right"/>
    </xf>
    <xf numFmtId="0" fontId="14" fillId="0" borderId="1" xfId="0" applyFont="1" applyBorder="1"/>
    <xf numFmtId="176" fontId="35" fillId="0" borderId="1" xfId="4" applyNumberFormat="1" applyFont="1" applyFill="1" applyBorder="1"/>
    <xf numFmtId="49" fontId="14" fillId="0" borderId="1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177" fontId="26" fillId="0" borderId="44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7" fontId="0" fillId="0" borderId="0" xfId="0" applyNumberFormat="1"/>
    <xf numFmtId="0" fontId="37" fillId="0" borderId="0" xfId="9" applyFont="1"/>
    <xf numFmtId="0" fontId="37" fillId="0" borderId="0" xfId="9" applyFont="1" applyAlignment="1">
      <alignment horizontal="center" vertical="center"/>
    </xf>
    <xf numFmtId="0" fontId="38" fillId="0" borderId="0" xfId="9" applyFont="1"/>
    <xf numFmtId="175" fontId="38" fillId="0" borderId="1" xfId="10" applyFont="1" applyBorder="1"/>
    <xf numFmtId="0" fontId="38" fillId="0" borderId="1" xfId="9" applyFont="1" applyFill="1" applyBorder="1" applyAlignment="1">
      <alignment horizontal="left" wrapText="1"/>
    </xf>
    <xf numFmtId="0" fontId="38" fillId="0" borderId="1" xfId="9" applyNumberFormat="1" applyFont="1" applyFill="1" applyBorder="1" applyAlignment="1">
      <alignment horizontal="center"/>
    </xf>
    <xf numFmtId="0" fontId="37" fillId="0" borderId="1" xfId="9" applyFont="1" applyBorder="1"/>
    <xf numFmtId="0" fontId="37" fillId="0" borderId="1" xfId="9" applyFont="1" applyFill="1" applyBorder="1" applyAlignment="1">
      <alignment wrapText="1"/>
    </xf>
    <xf numFmtId="49" fontId="37" fillId="0" borderId="1" xfId="9" applyNumberFormat="1" applyFont="1" applyFill="1" applyBorder="1" applyAlignment="1">
      <alignment horizontal="center"/>
    </xf>
    <xf numFmtId="0" fontId="37" fillId="0" borderId="1" xfId="9" applyFont="1" applyFill="1" applyBorder="1" applyAlignment="1">
      <alignment horizontal="left" wrapText="1"/>
    </xf>
    <xf numFmtId="49" fontId="39" fillId="0" borderId="1" xfId="9" applyNumberFormat="1" applyFont="1" applyFill="1" applyBorder="1" applyAlignment="1">
      <alignment horizontal="center"/>
    </xf>
    <xf numFmtId="0" fontId="37" fillId="0" borderId="0" xfId="9" applyFont="1" applyAlignment="1">
      <alignment wrapText="1"/>
    </xf>
    <xf numFmtId="0" fontId="37" fillId="0" borderId="1" xfId="9" applyFont="1" applyBorder="1" applyAlignment="1">
      <alignment wrapText="1"/>
    </xf>
    <xf numFmtId="0" fontId="38" fillId="0" borderId="0" xfId="9" applyFont="1" applyAlignment="1">
      <alignment wrapText="1"/>
    </xf>
    <xf numFmtId="0" fontId="38" fillId="0" borderId="1" xfId="9" applyFont="1" applyBorder="1" applyAlignment="1">
      <alignment wrapText="1"/>
    </xf>
    <xf numFmtId="49" fontId="38" fillId="0" borderId="1" xfId="9" applyNumberFormat="1" applyFont="1" applyFill="1" applyBorder="1" applyAlignment="1">
      <alignment horizontal="center"/>
    </xf>
    <xf numFmtId="178" fontId="40" fillId="0" borderId="1" xfId="10" applyNumberFormat="1" applyFont="1" applyBorder="1" applyAlignment="1">
      <alignment horizontal="right" wrapText="1"/>
    </xf>
    <xf numFmtId="178" fontId="37" fillId="0" borderId="1" xfId="10" applyNumberFormat="1" applyFont="1" applyBorder="1" applyAlignment="1">
      <alignment horizontal="right" wrapText="1"/>
    </xf>
    <xf numFmtId="0" fontId="37" fillId="0" borderId="0" xfId="9" applyFont="1" applyAlignment="1">
      <alignment horizontal="center" vertical="center" wrapText="1"/>
    </xf>
    <xf numFmtId="177" fontId="37" fillId="0" borderId="1" xfId="9" applyNumberFormat="1" applyFont="1" applyBorder="1" applyAlignment="1">
      <alignment horizontal="right" vertical="center" wrapText="1"/>
    </xf>
    <xf numFmtId="0" fontId="37" fillId="2" borderId="0" xfId="9" applyFont="1" applyFill="1"/>
    <xf numFmtId="0" fontId="37" fillId="2" borderId="0" xfId="9" applyFont="1" applyFill="1" applyAlignment="1">
      <alignment horizontal="center" vertical="center"/>
    </xf>
    <xf numFmtId="177" fontId="37" fillId="2" borderId="1" xfId="9" applyNumberFormat="1" applyFont="1" applyFill="1" applyBorder="1" applyAlignment="1">
      <alignment horizontal="right" vertical="center"/>
    </xf>
    <xf numFmtId="177" fontId="37" fillId="0" borderId="1" xfId="9" applyNumberFormat="1" applyFont="1" applyBorder="1" applyAlignment="1">
      <alignment horizontal="right" vertical="center"/>
    </xf>
    <xf numFmtId="0" fontId="37" fillId="0" borderId="1" xfId="9" applyFont="1" applyFill="1" applyBorder="1" applyAlignment="1">
      <alignment horizontal="left" vertical="top" wrapText="1"/>
    </xf>
    <xf numFmtId="4" fontId="38" fillId="0" borderId="1" xfId="9" applyNumberFormat="1" applyFont="1" applyFill="1" applyBorder="1" applyAlignment="1">
      <alignment vertical="center"/>
    </xf>
    <xf numFmtId="0" fontId="38" fillId="0" borderId="1" xfId="9" applyFont="1" applyFill="1" applyBorder="1" applyAlignment="1">
      <alignment horizontal="left" vertical="top" wrapText="1"/>
    </xf>
    <xf numFmtId="0" fontId="37" fillId="0" borderId="0" xfId="9" applyFont="1" applyAlignment="1">
      <alignment horizontal="center"/>
    </xf>
    <xf numFmtId="0" fontId="37" fillId="0" borderId="1" xfId="9" applyFont="1" applyBorder="1" applyAlignment="1">
      <alignment horizontal="center" vertical="center"/>
    </xf>
    <xf numFmtId="0" fontId="37" fillId="0" borderId="1" xfId="9" applyFont="1" applyBorder="1" applyAlignment="1">
      <alignment horizontal="center"/>
    </xf>
    <xf numFmtId="0" fontId="37" fillId="0" borderId="0" xfId="9" applyFont="1" applyAlignment="1">
      <alignment vertical="center"/>
    </xf>
    <xf numFmtId="0" fontId="37" fillId="0" borderId="1" xfId="9" applyFont="1" applyBorder="1" applyAlignment="1">
      <alignment horizontal="center" vertical="center" wrapText="1"/>
    </xf>
    <xf numFmtId="0" fontId="37" fillId="0" borderId="50" xfId="9" applyFont="1" applyBorder="1" applyAlignment="1">
      <alignment horizontal="right" vertical="center" wrapText="1"/>
    </xf>
    <xf numFmtId="0" fontId="37" fillId="0" borderId="50" xfId="9" applyFont="1" applyBorder="1" applyAlignment="1">
      <alignment vertical="center" wrapText="1"/>
    </xf>
    <xf numFmtId="0" fontId="37" fillId="0" borderId="0" xfId="9" applyFont="1" applyAlignment="1">
      <alignment horizontal="center" vertical="center" wrapText="1"/>
    </xf>
    <xf numFmtId="0" fontId="37" fillId="0" borderId="0" xfId="9" applyFont="1" applyAlignment="1">
      <alignment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2 2" xfId="6"/>
    <cellStyle name="Обычный 2 3" xfId="5"/>
    <cellStyle name="Обычный 2 3 2" xfId="8"/>
    <cellStyle name="Обычный 2 7" xfId="7"/>
    <cellStyle name="Обычный 3" xfId="3"/>
    <cellStyle name="Обычный 4" xfId="9"/>
    <cellStyle name="Финансовый" xfId="4" builtinId="3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1.710937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21</v>
      </c>
      <c r="D3" s="5"/>
      <c r="E3" s="6"/>
    </row>
    <row r="4" spans="1:5" ht="18" customHeight="1" x14ac:dyDescent="0.25">
      <c r="A4" s="1"/>
      <c r="B4" s="1"/>
      <c r="C4" s="7" t="s">
        <v>31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59" t="s">
        <v>2</v>
      </c>
      <c r="B6" s="260"/>
      <c r="C6" s="260"/>
      <c r="D6" s="2"/>
      <c r="E6" s="2"/>
    </row>
    <row r="7" spans="1:5" ht="18.75" x14ac:dyDescent="0.3">
      <c r="A7" s="261" t="s">
        <v>22</v>
      </c>
      <c r="B7" s="261"/>
      <c r="C7" s="261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10" t="s">
        <v>23</v>
      </c>
      <c r="B10" s="10" t="s">
        <v>24</v>
      </c>
      <c r="C10" s="17" t="s">
        <v>25</v>
      </c>
      <c r="D10" s="10" t="s">
        <v>26</v>
      </c>
      <c r="E10" s="10" t="s">
        <v>27</v>
      </c>
    </row>
    <row r="11" spans="1:5" ht="46.5" customHeight="1" x14ac:dyDescent="0.25">
      <c r="A11" s="10" t="s">
        <v>3</v>
      </c>
      <c r="B11" s="11" t="s">
        <v>4</v>
      </c>
      <c r="C11" s="8">
        <v>0</v>
      </c>
      <c r="D11" s="9">
        <v>0</v>
      </c>
      <c r="E11" s="9">
        <v>0</v>
      </c>
    </row>
    <row r="12" spans="1:5" ht="39.75" customHeight="1" x14ac:dyDescent="0.25">
      <c r="A12" s="10" t="s">
        <v>5</v>
      </c>
      <c r="B12" s="11" t="s">
        <v>6</v>
      </c>
      <c r="C12" s="8">
        <f>C13+C17</f>
        <v>0</v>
      </c>
      <c r="D12" s="9">
        <v>0</v>
      </c>
      <c r="E12" s="9">
        <v>0</v>
      </c>
    </row>
    <row r="13" spans="1:5" ht="21.75" customHeight="1" x14ac:dyDescent="0.25">
      <c r="A13" s="10" t="s">
        <v>7</v>
      </c>
      <c r="B13" s="11" t="s">
        <v>8</v>
      </c>
      <c r="C13" s="13">
        <v>-5721600</v>
      </c>
      <c r="D13" s="12">
        <v>-5316600</v>
      </c>
      <c r="E13" s="9">
        <v>-5237700</v>
      </c>
    </row>
    <row r="14" spans="1:5" ht="24.75" customHeight="1" x14ac:dyDescent="0.25">
      <c r="A14" s="10" t="s">
        <v>9</v>
      </c>
      <c r="B14" s="11" t="s">
        <v>10</v>
      </c>
      <c r="C14" s="13">
        <v>-5721600</v>
      </c>
      <c r="D14" s="12">
        <v>-5316600</v>
      </c>
      <c r="E14" s="9">
        <v>-5237700</v>
      </c>
    </row>
    <row r="15" spans="1:5" ht="31.5" customHeight="1" x14ac:dyDescent="0.25">
      <c r="A15" s="10" t="s">
        <v>11</v>
      </c>
      <c r="B15" s="11" t="s">
        <v>12</v>
      </c>
      <c r="C15" s="13">
        <v>-5721600</v>
      </c>
      <c r="D15" s="12">
        <v>-5316600</v>
      </c>
      <c r="E15" s="9">
        <v>-5237700</v>
      </c>
    </row>
    <row r="16" spans="1:5" ht="31.5" x14ac:dyDescent="0.25">
      <c r="A16" s="10" t="s">
        <v>13</v>
      </c>
      <c r="B16" s="11" t="s">
        <v>28</v>
      </c>
      <c r="C16" s="13">
        <v>-5721600</v>
      </c>
      <c r="D16" s="12">
        <v>-5316600</v>
      </c>
      <c r="E16" s="9">
        <v>-5237700</v>
      </c>
    </row>
    <row r="17" spans="1:5" ht="25.5" customHeight="1" x14ac:dyDescent="0.25">
      <c r="A17" s="10" t="s">
        <v>14</v>
      </c>
      <c r="B17" s="11" t="s">
        <v>15</v>
      </c>
      <c r="C17" s="13">
        <v>5721600</v>
      </c>
      <c r="D17" s="12">
        <v>5316600</v>
      </c>
      <c r="E17" s="9">
        <v>5237700</v>
      </c>
    </row>
    <row r="18" spans="1:5" ht="23.25" customHeight="1" x14ac:dyDescent="0.25">
      <c r="A18" s="10" t="s">
        <v>16</v>
      </c>
      <c r="B18" s="11" t="s">
        <v>17</v>
      </c>
      <c r="C18" s="13">
        <v>5721600</v>
      </c>
      <c r="D18" s="12">
        <v>5316600</v>
      </c>
      <c r="E18" s="9">
        <v>5237700</v>
      </c>
    </row>
    <row r="19" spans="1:5" ht="31.5" customHeight="1" x14ac:dyDescent="0.25">
      <c r="A19" s="10" t="s">
        <v>18</v>
      </c>
      <c r="B19" s="11" t="s">
        <v>19</v>
      </c>
      <c r="C19" s="14">
        <v>5721600</v>
      </c>
      <c r="D19" s="12">
        <v>5316600</v>
      </c>
      <c r="E19" s="9">
        <v>5237700</v>
      </c>
    </row>
    <row r="20" spans="1:5" ht="41.25" customHeight="1" x14ac:dyDescent="0.2">
      <c r="A20" s="10" t="s">
        <v>20</v>
      </c>
      <c r="B20" s="11" t="s">
        <v>29</v>
      </c>
      <c r="C20" s="14">
        <v>5721600</v>
      </c>
      <c r="D20" s="15">
        <v>5316600</v>
      </c>
      <c r="E20" s="16">
        <v>5237700</v>
      </c>
    </row>
    <row r="21" spans="1:5" ht="24.75" customHeight="1" x14ac:dyDescent="0.2">
      <c r="A21" s="18"/>
      <c r="B21" s="20" t="s">
        <v>30</v>
      </c>
      <c r="C21" s="19"/>
      <c r="D21" s="18"/>
      <c r="E21" s="18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zoomScaleSheetLayoutView="87" workbookViewId="0"/>
  </sheetViews>
  <sheetFormatPr defaultColWidth="8.7109375" defaultRowHeight="18.75" x14ac:dyDescent="0.3"/>
  <cols>
    <col min="1" max="1" width="8.140625" style="449" customWidth="1"/>
    <col min="2" max="2" width="83.42578125" style="448" customWidth="1"/>
    <col min="3" max="3" width="26.85546875" style="448" customWidth="1"/>
    <col min="4" max="4" width="11" style="448" customWidth="1"/>
    <col min="5" max="16384" width="8.7109375" style="448"/>
  </cols>
  <sheetData>
    <row r="1" spans="1:4" ht="15.75" customHeight="1" x14ac:dyDescent="0.3">
      <c r="C1" s="424" t="s">
        <v>374</v>
      </c>
    </row>
    <row r="2" spans="1:4" ht="15.75" customHeight="1" x14ac:dyDescent="0.3">
      <c r="C2" s="424" t="s">
        <v>322</v>
      </c>
    </row>
    <row r="3" spans="1:4" ht="15.75" customHeight="1" x14ac:dyDescent="0.3">
      <c r="C3" s="424" t="s">
        <v>214</v>
      </c>
    </row>
    <row r="4" spans="1:4" ht="15.75" customHeight="1" x14ac:dyDescent="0.3">
      <c r="A4" s="483"/>
      <c r="B4" s="483"/>
      <c r="C4" s="423" t="s">
        <v>373</v>
      </c>
    </row>
    <row r="5" spans="1:4" ht="15" customHeight="1" x14ac:dyDescent="0.3">
      <c r="A5" s="483"/>
      <c r="B5" s="483"/>
      <c r="C5" s="423"/>
    </row>
    <row r="6" spans="1:4" ht="15.75" customHeight="1" x14ac:dyDescent="0.3">
      <c r="A6" s="482" t="s">
        <v>372</v>
      </c>
      <c r="B6" s="482"/>
      <c r="C6" s="482"/>
    </row>
    <row r="7" spans="1:4" ht="46.5" customHeight="1" x14ac:dyDescent="0.3">
      <c r="A7" s="481"/>
      <c r="B7" s="481"/>
      <c r="C7" s="480" t="s">
        <v>217</v>
      </c>
    </row>
    <row r="8" spans="1:4" s="478" customFormat="1" ht="56.25" customHeight="1" x14ac:dyDescent="0.2">
      <c r="A8" s="479" t="s">
        <v>371</v>
      </c>
      <c r="B8" s="476" t="s">
        <v>24</v>
      </c>
      <c r="C8" s="479" t="s">
        <v>370</v>
      </c>
      <c r="D8" s="449"/>
    </row>
    <row r="9" spans="1:4" s="475" customFormat="1" x14ac:dyDescent="0.3">
      <c r="A9" s="477">
        <v>1</v>
      </c>
      <c r="B9" s="477">
        <v>2</v>
      </c>
      <c r="C9" s="476">
        <v>3</v>
      </c>
      <c r="D9" s="449"/>
    </row>
    <row r="10" spans="1:4" ht="26.25" customHeight="1" x14ac:dyDescent="0.3">
      <c r="A10" s="463">
        <v>1</v>
      </c>
      <c r="B10" s="474" t="s">
        <v>369</v>
      </c>
      <c r="C10" s="473">
        <v>2439.6999999999998</v>
      </c>
      <c r="D10" s="449"/>
    </row>
    <row r="11" spans="1:4" ht="57.75" customHeight="1" x14ac:dyDescent="0.3">
      <c r="A11" s="456" t="s">
        <v>368</v>
      </c>
      <c r="B11" s="472" t="s">
        <v>367</v>
      </c>
      <c r="C11" s="471">
        <v>2368.8000000000002</v>
      </c>
      <c r="D11" s="449"/>
    </row>
    <row r="12" spans="1:4" ht="54" customHeight="1" x14ac:dyDescent="0.3">
      <c r="A12" s="456" t="s">
        <v>366</v>
      </c>
      <c r="B12" s="457" t="s">
        <v>365</v>
      </c>
      <c r="C12" s="471">
        <v>70.900000000000006</v>
      </c>
      <c r="D12" s="449"/>
    </row>
    <row r="13" spans="1:4" ht="40.5" customHeight="1" x14ac:dyDescent="0.3">
      <c r="A13" s="456" t="s">
        <v>364</v>
      </c>
      <c r="B13" s="457" t="s">
        <v>363</v>
      </c>
      <c r="C13" s="471"/>
      <c r="D13" s="449"/>
    </row>
    <row r="14" spans="1:4" ht="21.75" customHeight="1" x14ac:dyDescent="0.3">
      <c r="A14" s="458" t="s">
        <v>362</v>
      </c>
      <c r="B14" s="457" t="s">
        <v>348</v>
      </c>
      <c r="C14" s="471"/>
      <c r="D14" s="449"/>
    </row>
    <row r="15" spans="1:4" x14ac:dyDescent="0.3">
      <c r="A15" s="458"/>
      <c r="B15" s="457" t="s">
        <v>344</v>
      </c>
      <c r="C15" s="471"/>
      <c r="D15" s="449"/>
    </row>
    <row r="16" spans="1:4" x14ac:dyDescent="0.3">
      <c r="A16" s="458"/>
      <c r="B16" s="457" t="s">
        <v>347</v>
      </c>
      <c r="C16" s="471"/>
      <c r="D16" s="449"/>
    </row>
    <row r="17" spans="1:10" ht="24" customHeight="1" x14ac:dyDescent="0.3">
      <c r="A17" s="458" t="s">
        <v>361</v>
      </c>
      <c r="B17" s="457" t="s">
        <v>345</v>
      </c>
      <c r="C17" s="471"/>
      <c r="D17" s="449"/>
    </row>
    <row r="18" spans="1:10" ht="20.25" customHeight="1" x14ac:dyDescent="0.3">
      <c r="A18" s="458"/>
      <c r="B18" s="457" t="s">
        <v>344</v>
      </c>
      <c r="C18" s="471"/>
      <c r="D18" s="449"/>
    </row>
    <row r="19" spans="1:10" x14ac:dyDescent="0.3">
      <c r="A19" s="458"/>
      <c r="B19" s="457" t="s">
        <v>343</v>
      </c>
      <c r="C19" s="471"/>
      <c r="D19" s="449"/>
    </row>
    <row r="20" spans="1:10" ht="23.25" customHeight="1" x14ac:dyDescent="0.3">
      <c r="A20" s="458"/>
      <c r="B20" s="457" t="s">
        <v>342</v>
      </c>
      <c r="C20" s="470"/>
      <c r="D20" s="449"/>
    </row>
    <row r="21" spans="1:10" ht="33.75" customHeight="1" x14ac:dyDescent="0.3">
      <c r="A21" s="456" t="s">
        <v>360</v>
      </c>
      <c r="B21" s="457" t="s">
        <v>340</v>
      </c>
      <c r="C21" s="471"/>
      <c r="D21" s="449"/>
    </row>
    <row r="22" spans="1:10" s="468" customFormat="1" ht="39.75" customHeight="1" x14ac:dyDescent="0.3">
      <c r="A22" s="456" t="s">
        <v>359</v>
      </c>
      <c r="B22" s="457" t="s">
        <v>358</v>
      </c>
      <c r="C22" s="470"/>
      <c r="D22" s="469"/>
    </row>
    <row r="23" spans="1:10" x14ac:dyDescent="0.3">
      <c r="A23" s="456"/>
      <c r="B23" s="457" t="s">
        <v>337</v>
      </c>
      <c r="C23" s="467"/>
      <c r="D23" s="466"/>
      <c r="E23" s="459"/>
      <c r="F23" s="459"/>
      <c r="G23" s="459"/>
      <c r="H23" s="459"/>
      <c r="I23" s="459"/>
      <c r="J23" s="459"/>
    </row>
    <row r="24" spans="1:10" x14ac:dyDescent="0.3">
      <c r="A24" s="456"/>
      <c r="B24" s="457" t="s">
        <v>336</v>
      </c>
      <c r="C24" s="465"/>
      <c r="D24" s="459"/>
      <c r="E24" s="459"/>
      <c r="F24" s="459"/>
      <c r="G24" s="459"/>
      <c r="H24" s="459"/>
      <c r="I24" s="459"/>
      <c r="J24" s="459"/>
    </row>
    <row r="25" spans="1:10" ht="17.25" customHeight="1" x14ac:dyDescent="0.3">
      <c r="A25" s="456"/>
      <c r="B25" s="457" t="s">
        <v>335</v>
      </c>
      <c r="C25" s="464"/>
      <c r="D25" s="459"/>
      <c r="E25" s="459"/>
      <c r="F25" s="459"/>
      <c r="G25" s="459"/>
      <c r="H25" s="459"/>
      <c r="I25" s="459"/>
      <c r="J25" s="459"/>
    </row>
    <row r="26" spans="1:10" s="450" customFormat="1" x14ac:dyDescent="0.3">
      <c r="A26" s="463" t="s">
        <v>357</v>
      </c>
      <c r="B26" s="452" t="s">
        <v>356</v>
      </c>
      <c r="C26" s="462"/>
      <c r="D26" s="461"/>
      <c r="E26" s="461"/>
      <c r="F26" s="461"/>
      <c r="G26" s="461"/>
      <c r="H26" s="461"/>
      <c r="I26" s="461"/>
      <c r="J26" s="461"/>
    </row>
    <row r="27" spans="1:10" ht="51.75" customHeight="1" x14ac:dyDescent="0.3">
      <c r="A27" s="456" t="s">
        <v>355</v>
      </c>
      <c r="B27" s="457" t="s">
        <v>354</v>
      </c>
      <c r="C27" s="460">
        <v>4</v>
      </c>
      <c r="D27" s="459"/>
      <c r="E27" s="459"/>
      <c r="F27" s="459"/>
      <c r="G27" s="459"/>
      <c r="H27" s="459"/>
      <c r="I27" s="459"/>
      <c r="J27" s="459"/>
    </row>
    <row r="28" spans="1:10" ht="60.75" customHeight="1" x14ac:dyDescent="0.3">
      <c r="A28" s="456" t="s">
        <v>353</v>
      </c>
      <c r="B28" s="457" t="s">
        <v>352</v>
      </c>
      <c r="C28" s="460">
        <v>1.3</v>
      </c>
      <c r="D28" s="459"/>
      <c r="E28" s="459"/>
      <c r="F28" s="459"/>
      <c r="G28" s="459"/>
      <c r="H28" s="459"/>
      <c r="I28" s="459"/>
      <c r="J28" s="459"/>
    </row>
    <row r="29" spans="1:10" ht="32.25" customHeight="1" x14ac:dyDescent="0.3">
      <c r="A29" s="456" t="s">
        <v>351</v>
      </c>
      <c r="B29" s="457" t="s">
        <v>350</v>
      </c>
      <c r="C29" s="460"/>
      <c r="D29" s="459"/>
      <c r="E29" s="459"/>
      <c r="F29" s="459"/>
      <c r="G29" s="459"/>
      <c r="H29" s="459"/>
      <c r="I29" s="459"/>
      <c r="J29" s="459"/>
    </row>
    <row r="30" spans="1:10" ht="19.5" customHeight="1" x14ac:dyDescent="0.3">
      <c r="A30" s="458" t="s">
        <v>349</v>
      </c>
      <c r="B30" s="457" t="s">
        <v>348</v>
      </c>
      <c r="C30" s="460"/>
      <c r="D30" s="459"/>
      <c r="E30" s="459"/>
      <c r="F30" s="459"/>
      <c r="G30" s="459"/>
      <c r="H30" s="459"/>
      <c r="I30" s="459"/>
      <c r="J30" s="459"/>
    </row>
    <row r="31" spans="1:10" x14ac:dyDescent="0.3">
      <c r="A31" s="458"/>
      <c r="B31" s="457" t="s">
        <v>344</v>
      </c>
      <c r="C31" s="460"/>
      <c r="D31" s="459"/>
      <c r="E31" s="459"/>
      <c r="F31" s="459"/>
      <c r="G31" s="459"/>
      <c r="H31" s="459"/>
      <c r="I31" s="459"/>
      <c r="J31" s="459"/>
    </row>
    <row r="32" spans="1:10" x14ac:dyDescent="0.3">
      <c r="A32" s="458"/>
      <c r="B32" s="457" t="s">
        <v>347</v>
      </c>
      <c r="C32" s="460"/>
      <c r="D32" s="459"/>
      <c r="E32" s="459"/>
      <c r="F32" s="459"/>
      <c r="G32" s="459"/>
      <c r="H32" s="459"/>
      <c r="I32" s="459"/>
      <c r="J32" s="459"/>
    </row>
    <row r="33" spans="1:10" ht="27" customHeight="1" x14ac:dyDescent="0.3">
      <c r="A33" s="458" t="s">
        <v>346</v>
      </c>
      <c r="B33" s="457" t="s">
        <v>345</v>
      </c>
      <c r="C33" s="460"/>
      <c r="D33" s="459"/>
      <c r="E33" s="459"/>
      <c r="F33" s="459"/>
      <c r="G33" s="459"/>
      <c r="H33" s="459"/>
      <c r="I33" s="459"/>
      <c r="J33" s="459"/>
    </row>
    <row r="34" spans="1:10" ht="22.5" customHeight="1" x14ac:dyDescent="0.3">
      <c r="A34" s="458"/>
      <c r="B34" s="457" t="s">
        <v>344</v>
      </c>
      <c r="C34" s="460"/>
      <c r="D34" s="459"/>
      <c r="E34" s="459"/>
      <c r="F34" s="459"/>
      <c r="G34" s="459"/>
      <c r="H34" s="459"/>
      <c r="I34" s="459"/>
      <c r="J34" s="459"/>
    </row>
    <row r="35" spans="1:10" x14ac:dyDescent="0.3">
      <c r="A35" s="458"/>
      <c r="B35" s="457" t="s">
        <v>343</v>
      </c>
      <c r="C35" s="454"/>
    </row>
    <row r="36" spans="1:10" ht="27.75" customHeight="1" x14ac:dyDescent="0.3">
      <c r="A36" s="458"/>
      <c r="B36" s="457" t="s">
        <v>342</v>
      </c>
      <c r="C36" s="454"/>
    </row>
    <row r="37" spans="1:10" ht="42" customHeight="1" x14ac:dyDescent="0.3">
      <c r="A37" s="456" t="s">
        <v>341</v>
      </c>
      <c r="B37" s="455" t="s">
        <v>340</v>
      </c>
      <c r="C37" s="454"/>
    </row>
    <row r="38" spans="1:10" ht="57.75" customHeight="1" x14ac:dyDescent="0.3">
      <c r="A38" s="456" t="s">
        <v>339</v>
      </c>
      <c r="B38" s="455" t="s">
        <v>338</v>
      </c>
      <c r="C38" s="454"/>
    </row>
    <row r="39" spans="1:10" x14ac:dyDescent="0.3">
      <c r="A39" s="456"/>
      <c r="B39" s="455" t="s">
        <v>337</v>
      </c>
      <c r="C39" s="454"/>
    </row>
    <row r="40" spans="1:10" x14ac:dyDescent="0.3">
      <c r="A40" s="456"/>
      <c r="B40" s="455" t="s">
        <v>336</v>
      </c>
      <c r="C40" s="454"/>
    </row>
    <row r="41" spans="1:10" ht="29.25" customHeight="1" x14ac:dyDescent="0.3">
      <c r="A41" s="456"/>
      <c r="B41" s="455" t="s">
        <v>335</v>
      </c>
      <c r="C41" s="454"/>
    </row>
    <row r="42" spans="1:10" s="450" customFormat="1" ht="40.5" customHeight="1" x14ac:dyDescent="0.3">
      <c r="A42" s="453">
        <v>3</v>
      </c>
      <c r="B42" s="452" t="s">
        <v>334</v>
      </c>
      <c r="C42" s="451">
        <v>0</v>
      </c>
    </row>
  </sheetData>
  <mergeCells count="1">
    <mergeCell ref="A6:C6"/>
  </mergeCells>
  <pageMargins left="0.11811023622047245" right="0" top="0" bottom="0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/>
  </sheetViews>
  <sheetFormatPr defaultRowHeight="12.75" x14ac:dyDescent="0.2"/>
  <cols>
    <col min="1" max="1" width="8.140625" bestFit="1" customWidth="1"/>
    <col min="2" max="2" width="35.85546875" customWidth="1"/>
    <col min="3" max="3" width="9" hidden="1" customWidth="1"/>
    <col min="4" max="4" width="14.42578125" customWidth="1"/>
    <col min="5" max="5" width="13.5703125" customWidth="1"/>
    <col min="6" max="6" width="15.2851562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9.140625" hidden="1" customWidth="1"/>
  </cols>
  <sheetData>
    <row r="1" spans="1:16" ht="15.75" x14ac:dyDescent="0.25">
      <c r="C1" s="5"/>
      <c r="D1" s="5"/>
      <c r="E1" s="424" t="s">
        <v>324</v>
      </c>
    </row>
    <row r="2" spans="1:16" ht="15.75" x14ac:dyDescent="0.25">
      <c r="C2" s="5"/>
      <c r="D2" s="5"/>
      <c r="E2" s="424" t="s">
        <v>322</v>
      </c>
    </row>
    <row r="3" spans="1:16" ht="15.75" x14ac:dyDescent="0.25">
      <c r="C3" s="5"/>
      <c r="D3" s="5"/>
      <c r="E3" s="424" t="s">
        <v>325</v>
      </c>
    </row>
    <row r="4" spans="1:16" x14ac:dyDescent="0.2">
      <c r="B4" s="425"/>
      <c r="C4" s="425"/>
      <c r="D4" s="425"/>
      <c r="E4" s="423" t="s">
        <v>321</v>
      </c>
    </row>
    <row r="5" spans="1:16" x14ac:dyDescent="0.2">
      <c r="B5" s="425"/>
      <c r="C5" s="425"/>
      <c r="D5" s="425"/>
    </row>
    <row r="6" spans="1:16" ht="126.75" customHeight="1" x14ac:dyDescent="0.3">
      <c r="A6" s="426" t="s">
        <v>326</v>
      </c>
      <c r="B6" s="426"/>
      <c r="C6" s="426"/>
      <c r="D6" s="426"/>
      <c r="E6" s="426"/>
      <c r="F6" s="426"/>
    </row>
    <row r="7" spans="1:16" ht="20.25" x14ac:dyDescent="0.3">
      <c r="A7" s="427"/>
      <c r="B7" s="427"/>
      <c r="C7" s="427"/>
      <c r="D7" s="427"/>
    </row>
    <row r="8" spans="1:16" ht="20.25" x14ac:dyDescent="0.3">
      <c r="A8" s="427"/>
      <c r="B8" s="427"/>
      <c r="C8" s="427"/>
      <c r="F8" s="428" t="s">
        <v>327</v>
      </c>
    </row>
    <row r="9" spans="1:16" ht="20.25" x14ac:dyDescent="0.3">
      <c r="A9" s="427"/>
      <c r="B9" s="427"/>
      <c r="C9" s="427"/>
      <c r="F9" s="428"/>
    </row>
    <row r="10" spans="1:16" ht="117.75" customHeight="1" x14ac:dyDescent="0.3">
      <c r="A10" s="426" t="s">
        <v>328</v>
      </c>
      <c r="B10" s="426"/>
      <c r="C10" s="426"/>
      <c r="D10" s="426"/>
      <c r="E10" s="426"/>
      <c r="F10" s="426"/>
    </row>
    <row r="11" spans="1:16" ht="20.25" x14ac:dyDescent="0.3">
      <c r="A11" s="427"/>
      <c r="B11" s="427"/>
      <c r="C11" s="427"/>
      <c r="D11" s="427"/>
      <c r="E11" s="427"/>
      <c r="F11" s="429" t="s">
        <v>217</v>
      </c>
    </row>
    <row r="12" spans="1:16" ht="30" x14ac:dyDescent="0.25">
      <c r="A12" s="430" t="s">
        <v>38</v>
      </c>
      <c r="B12" s="431" t="s">
        <v>329</v>
      </c>
      <c r="C12" s="432" t="s">
        <v>317</v>
      </c>
      <c r="D12" s="433" t="s">
        <v>25</v>
      </c>
      <c r="E12" s="433" t="s">
        <v>26</v>
      </c>
      <c r="F12" s="433" t="s">
        <v>27</v>
      </c>
    </row>
    <row r="13" spans="1:16" ht="15.75" x14ac:dyDescent="0.25">
      <c r="A13" s="434" t="s">
        <v>41</v>
      </c>
      <c r="B13" s="435" t="s">
        <v>330</v>
      </c>
      <c r="C13" s="436">
        <v>545200</v>
      </c>
      <c r="D13" s="437">
        <v>3408600</v>
      </c>
      <c r="E13" s="438" t="s">
        <v>331</v>
      </c>
      <c r="F13" s="437">
        <v>2953700</v>
      </c>
      <c r="G13" s="439">
        <v>92140</v>
      </c>
      <c r="H13" s="439">
        <v>92600</v>
      </c>
      <c r="I13" s="439">
        <v>95115</v>
      </c>
      <c r="K13">
        <f>D13*1.025</f>
        <v>3493814.9999999995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 x14ac:dyDescent="0.25">
      <c r="A14" s="440"/>
      <c r="B14" s="440" t="s">
        <v>313</v>
      </c>
      <c r="C14" s="441">
        <f>SUM(C13:C13)</f>
        <v>545200</v>
      </c>
      <c r="D14" s="442" t="s">
        <v>332</v>
      </c>
      <c r="E14" s="442" t="s">
        <v>331</v>
      </c>
      <c r="F14" s="442" t="s">
        <v>333</v>
      </c>
      <c r="G14" s="439">
        <v>92140</v>
      </c>
      <c r="H14" s="439">
        <v>92600</v>
      </c>
      <c r="I14" s="439">
        <v>95115</v>
      </c>
      <c r="K14">
        <f>D14*1.025</f>
        <v>3493814.9999999995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 x14ac:dyDescent="0.25">
      <c r="F15" s="443"/>
      <c r="G15" s="444">
        <v>2212400</v>
      </c>
      <c r="H15" s="445">
        <v>2223300</v>
      </c>
      <c r="I15" s="446">
        <v>2283700</v>
      </c>
      <c r="N15">
        <v>2212400</v>
      </c>
      <c r="O15">
        <v>2223300</v>
      </c>
      <c r="P15">
        <v>2283700</v>
      </c>
    </row>
    <row r="16" spans="1:16" x14ac:dyDescent="0.2">
      <c r="G16" s="447" t="e">
        <f>#REF!-G15</f>
        <v>#REF!</v>
      </c>
      <c r="H16" s="447" t="e">
        <f>#REF!-H15</f>
        <v>#REF!</v>
      </c>
      <c r="I16" s="447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4">
    <mergeCell ref="B4:D4"/>
    <mergeCell ref="B5:D5"/>
    <mergeCell ref="A6:F6"/>
    <mergeCell ref="A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/>
  </sheetViews>
  <sheetFormatPr defaultRowHeight="15" x14ac:dyDescent="0.2"/>
  <cols>
    <col min="1" max="1" width="8.140625" style="6" customWidth="1"/>
    <col min="2" max="2" width="15.28515625" style="6" customWidth="1"/>
    <col min="3" max="3" width="58.85546875" style="6" bestFit="1" customWidth="1"/>
    <col min="4" max="16384" width="9.140625" style="6"/>
  </cols>
  <sheetData>
    <row r="1" spans="1:3" ht="15.75" x14ac:dyDescent="0.2">
      <c r="A1" s="22"/>
      <c r="C1" s="22" t="s">
        <v>32</v>
      </c>
    </row>
    <row r="2" spans="1:3" ht="15.75" x14ac:dyDescent="0.2">
      <c r="A2" s="22"/>
      <c r="C2" s="22" t="s">
        <v>33</v>
      </c>
    </row>
    <row r="3" spans="1:3" ht="15.75" x14ac:dyDescent="0.2">
      <c r="A3" s="22"/>
      <c r="C3" s="22" t="s">
        <v>34</v>
      </c>
    </row>
    <row r="4" spans="1:3" ht="15.75" x14ac:dyDescent="0.2">
      <c r="A4" s="22"/>
      <c r="C4" s="22" t="s">
        <v>35</v>
      </c>
    </row>
    <row r="5" spans="1:3" ht="15.75" x14ac:dyDescent="0.2">
      <c r="A5" s="22"/>
      <c r="C5" s="22" t="s">
        <v>36</v>
      </c>
    </row>
    <row r="6" spans="1:3" ht="15.75" x14ac:dyDescent="0.2">
      <c r="A6" s="22"/>
    </row>
    <row r="7" spans="1:3" ht="15.75" x14ac:dyDescent="0.2">
      <c r="A7" s="35" t="s">
        <v>37</v>
      </c>
    </row>
    <row r="8" spans="1:3" ht="16.5" thickBot="1" x14ac:dyDescent="0.25">
      <c r="A8" s="28"/>
    </row>
    <row r="9" spans="1:3" ht="16.5" thickBot="1" x14ac:dyDescent="0.25">
      <c r="A9" s="29" t="s">
        <v>38</v>
      </c>
      <c r="B9" s="30" t="s">
        <v>39</v>
      </c>
      <c r="C9" s="30" t="s">
        <v>40</v>
      </c>
    </row>
    <row r="10" spans="1:3" ht="32.25" thickBot="1" x14ac:dyDescent="0.25">
      <c r="A10" s="31" t="s">
        <v>41</v>
      </c>
      <c r="B10" s="32">
        <v>133</v>
      </c>
      <c r="C10" s="33" t="s">
        <v>42</v>
      </c>
    </row>
    <row r="11" spans="1:3" ht="15.75" x14ac:dyDescent="0.2">
      <c r="A11" s="34"/>
    </row>
    <row r="12" spans="1:3" ht="15.75" x14ac:dyDescent="0.2">
      <c r="A12" s="26"/>
    </row>
    <row r="13" spans="1:3" ht="15.75" x14ac:dyDescent="0.2">
      <c r="A13" s="24"/>
    </row>
    <row r="14" spans="1:3" ht="15.75" x14ac:dyDescent="0.2">
      <c r="A14" s="24"/>
    </row>
    <row r="15" spans="1:3" ht="15.75" x14ac:dyDescent="0.2">
      <c r="A15" s="24"/>
    </row>
    <row r="16" spans="1:3" ht="15.75" x14ac:dyDescent="0.2">
      <c r="A16" s="24"/>
    </row>
    <row r="17" spans="1:1" ht="15.75" x14ac:dyDescent="0.2">
      <c r="A17" s="24"/>
    </row>
    <row r="18" spans="1:1" ht="15.75" x14ac:dyDescent="0.2">
      <c r="A18" s="24"/>
    </row>
    <row r="19" spans="1:1" ht="15.75" x14ac:dyDescent="0.2">
      <c r="A19" s="24"/>
    </row>
    <row r="20" spans="1:1" ht="15.75" x14ac:dyDescent="0.2">
      <c r="A20" s="22"/>
    </row>
    <row r="21" spans="1:1" ht="15.75" x14ac:dyDescent="0.2">
      <c r="A21" s="22"/>
    </row>
    <row r="22" spans="1:1" ht="15.75" x14ac:dyDescent="0.2">
      <c r="A22" s="22"/>
    </row>
    <row r="23" spans="1:1" ht="15.75" x14ac:dyDescent="0.2">
      <c r="A23" s="22"/>
    </row>
    <row r="24" spans="1:1" ht="15.75" x14ac:dyDescent="0.2">
      <c r="A24" s="22"/>
    </row>
    <row r="25" spans="1:1" ht="15.75" x14ac:dyDescent="0.2">
      <c r="A25" s="22"/>
    </row>
    <row r="26" spans="1:1" ht="15.75" x14ac:dyDescent="0.2">
      <c r="A26" s="22"/>
    </row>
    <row r="27" spans="1:1" ht="15.75" x14ac:dyDescent="0.2">
      <c r="A27" s="22"/>
    </row>
    <row r="28" spans="1:1" ht="15.75" x14ac:dyDescent="0.2">
      <c r="A28" s="22"/>
    </row>
    <row r="29" spans="1:1" ht="15.75" x14ac:dyDescent="0.2">
      <c r="A29" s="22"/>
    </row>
    <row r="30" spans="1:1" ht="15.75" x14ac:dyDescent="0.2">
      <c r="A30" s="22"/>
    </row>
    <row r="31" spans="1:1" ht="15.75" x14ac:dyDescent="0.2">
      <c r="A31" s="22"/>
    </row>
    <row r="32" spans="1:1" ht="15.75" x14ac:dyDescent="0.2">
      <c r="A32" s="22"/>
    </row>
    <row r="33" spans="1:1" ht="15.75" x14ac:dyDescent="0.2">
      <c r="A33" s="22"/>
    </row>
    <row r="34" spans="1:1" ht="15.75" x14ac:dyDescent="0.2">
      <c r="A34" s="22"/>
    </row>
    <row r="35" spans="1:1" ht="15.75" x14ac:dyDescent="0.2">
      <c r="A35" s="22"/>
    </row>
    <row r="36" spans="1:1" ht="15.75" x14ac:dyDescent="0.2">
      <c r="A36" s="22"/>
    </row>
    <row r="37" spans="1:1" ht="15.75" x14ac:dyDescent="0.2">
      <c r="A37" s="22"/>
    </row>
    <row r="38" spans="1:1" ht="15.75" x14ac:dyDescent="0.2">
      <c r="A38" s="22"/>
    </row>
    <row r="39" spans="1:1" ht="15.75" x14ac:dyDescent="0.2">
      <c r="A39" s="22"/>
    </row>
    <row r="40" spans="1:1" ht="15.75" x14ac:dyDescent="0.2">
      <c r="A40" s="22"/>
    </row>
    <row r="41" spans="1:1" ht="15.75" x14ac:dyDescent="0.2">
      <c r="A41" s="22"/>
    </row>
    <row r="42" spans="1:1" ht="15.75" x14ac:dyDescent="0.2">
      <c r="A42" s="22"/>
    </row>
    <row r="43" spans="1:1" ht="15.75" x14ac:dyDescent="0.2">
      <c r="A43" s="22"/>
    </row>
    <row r="44" spans="1:1" ht="15.75" x14ac:dyDescent="0.2">
      <c r="A44" s="22"/>
    </row>
    <row r="45" spans="1:1" ht="15.75" x14ac:dyDescent="0.2">
      <c r="A45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defaultRowHeight="12.75" x14ac:dyDescent="0.2"/>
  <cols>
    <col min="2" max="2" width="27.28515625" style="40" customWidth="1"/>
    <col min="3" max="3" width="59.140625" customWidth="1"/>
  </cols>
  <sheetData>
    <row r="1" spans="1:4" ht="15.75" x14ac:dyDescent="0.2">
      <c r="C1" s="38" t="s">
        <v>62</v>
      </c>
      <c r="D1" s="22"/>
    </row>
    <row r="2" spans="1:4" ht="15.75" x14ac:dyDescent="0.2">
      <c r="C2" s="38" t="s">
        <v>0</v>
      </c>
      <c r="D2" s="22"/>
    </row>
    <row r="3" spans="1:4" ht="15.75" x14ac:dyDescent="0.2">
      <c r="C3" s="38" t="s">
        <v>63</v>
      </c>
      <c r="D3" s="22"/>
    </row>
    <row r="4" spans="1:4" ht="15.75" x14ac:dyDescent="0.2">
      <c r="C4" s="38" t="s">
        <v>59</v>
      </c>
      <c r="D4" s="38"/>
    </row>
    <row r="5" spans="1:4" ht="18.75" x14ac:dyDescent="0.2">
      <c r="A5" s="23"/>
    </row>
    <row r="6" spans="1:4" ht="14.25" x14ac:dyDescent="0.2">
      <c r="A6" s="39" t="s">
        <v>61</v>
      </c>
    </row>
    <row r="7" spans="1:4" ht="14.25" x14ac:dyDescent="0.2">
      <c r="A7" s="39" t="s">
        <v>60</v>
      </c>
    </row>
    <row r="8" spans="1:4" ht="19.5" thickBot="1" x14ac:dyDescent="0.25">
      <c r="A8" s="21"/>
    </row>
    <row r="9" spans="1:4" x14ac:dyDescent="0.2">
      <c r="A9" s="262" t="s">
        <v>39</v>
      </c>
      <c r="B9" s="264" t="s">
        <v>43</v>
      </c>
      <c r="C9" s="262" t="s">
        <v>40</v>
      </c>
    </row>
    <row r="10" spans="1:4" ht="13.5" thickBot="1" x14ac:dyDescent="0.25">
      <c r="A10" s="263"/>
      <c r="B10" s="265"/>
      <c r="C10" s="263"/>
    </row>
    <row r="11" spans="1:4" ht="16.5" thickBot="1" x14ac:dyDescent="0.25">
      <c r="A11" s="31">
        <v>133</v>
      </c>
      <c r="B11" s="41" t="s">
        <v>44</v>
      </c>
      <c r="C11" s="36" t="s">
        <v>45</v>
      </c>
    </row>
    <row r="12" spans="1:4" ht="79.5" thickBot="1" x14ac:dyDescent="0.25">
      <c r="A12" s="31">
        <v>133</v>
      </c>
      <c r="B12" s="41">
        <v>1.01020100110001E+16</v>
      </c>
      <c r="C12" s="32" t="s">
        <v>46</v>
      </c>
    </row>
    <row r="13" spans="1:4" ht="95.25" thickBot="1" x14ac:dyDescent="0.25">
      <c r="A13" s="31">
        <v>133</v>
      </c>
      <c r="B13" s="41">
        <v>1.03022300100001E+16</v>
      </c>
      <c r="C13" s="32" t="s">
        <v>47</v>
      </c>
    </row>
    <row r="14" spans="1:4" ht="111" thickBot="1" x14ac:dyDescent="0.25">
      <c r="A14" s="31">
        <v>133</v>
      </c>
      <c r="B14" s="41">
        <v>1.03022400100001E+16</v>
      </c>
      <c r="C14" s="32" t="s">
        <v>48</v>
      </c>
    </row>
    <row r="15" spans="1:4" ht="95.25" thickBot="1" x14ac:dyDescent="0.25">
      <c r="A15" s="31">
        <v>133</v>
      </c>
      <c r="B15" s="41">
        <v>1.03022500100001E+16</v>
      </c>
      <c r="C15" s="32" t="s">
        <v>49</v>
      </c>
    </row>
    <row r="16" spans="1:4" ht="95.25" thickBot="1" x14ac:dyDescent="0.25">
      <c r="A16" s="31">
        <v>133</v>
      </c>
      <c r="B16" s="41">
        <v>1.03022600100001E+16</v>
      </c>
      <c r="C16" s="32" t="s">
        <v>50</v>
      </c>
    </row>
    <row r="17" spans="1:3" ht="32.25" thickBot="1" x14ac:dyDescent="0.25">
      <c r="A17" s="31">
        <v>133</v>
      </c>
      <c r="B17" s="41">
        <v>1.05010110110001E+16</v>
      </c>
      <c r="C17" s="32" t="s">
        <v>51</v>
      </c>
    </row>
    <row r="18" spans="1:3" x14ac:dyDescent="0.2">
      <c r="A18" s="266">
        <v>133</v>
      </c>
      <c r="B18" s="268">
        <v>1.05030100110001E+16</v>
      </c>
      <c r="C18" s="266" t="s">
        <v>52</v>
      </c>
    </row>
    <row r="19" spans="1:3" ht="13.5" thickBot="1" x14ac:dyDescent="0.25">
      <c r="A19" s="267"/>
      <c r="B19" s="269"/>
      <c r="C19" s="267"/>
    </row>
    <row r="20" spans="1:3" ht="48" thickBot="1" x14ac:dyDescent="0.25">
      <c r="A20" s="31">
        <v>133</v>
      </c>
      <c r="B20" s="41">
        <v>1.06010301010001E+16</v>
      </c>
      <c r="C20" s="32" t="s">
        <v>53</v>
      </c>
    </row>
    <row r="21" spans="1:3" ht="79.5" thickBot="1" x14ac:dyDescent="0.25">
      <c r="A21" s="31">
        <v>133</v>
      </c>
      <c r="B21" s="41">
        <v>1.06060331010001E+16</v>
      </c>
      <c r="C21" s="32" t="s">
        <v>54</v>
      </c>
    </row>
    <row r="22" spans="1:3" ht="79.5" thickBot="1" x14ac:dyDescent="0.25">
      <c r="A22" s="31">
        <v>133</v>
      </c>
      <c r="B22" s="41">
        <v>1.06060431010001E+16</v>
      </c>
      <c r="C22" s="32" t="s">
        <v>55</v>
      </c>
    </row>
    <row r="23" spans="1:3" ht="79.5" thickBot="1" x14ac:dyDescent="0.25">
      <c r="A23" s="31">
        <v>133</v>
      </c>
      <c r="B23" s="41">
        <v>1.11050351000001E+16</v>
      </c>
      <c r="C23" s="32" t="s">
        <v>56</v>
      </c>
    </row>
    <row r="24" spans="1:3" ht="32.25" thickBot="1" x14ac:dyDescent="0.25">
      <c r="A24" s="31">
        <v>133</v>
      </c>
      <c r="B24" s="41">
        <v>2.02150011000001E+16</v>
      </c>
      <c r="C24" s="32" t="s">
        <v>57</v>
      </c>
    </row>
    <row r="25" spans="1:3" ht="48" thickBot="1" x14ac:dyDescent="0.25">
      <c r="A25" s="31">
        <v>133</v>
      </c>
      <c r="B25" s="41">
        <v>2.02351181000001E+16</v>
      </c>
      <c r="C25" s="32" t="s">
        <v>58</v>
      </c>
    </row>
    <row r="26" spans="1:3" ht="15.75" x14ac:dyDescent="0.2">
      <c r="A26" s="28"/>
    </row>
    <row r="27" spans="1:3" ht="18.75" x14ac:dyDescent="0.2">
      <c r="A27" s="27"/>
    </row>
    <row r="28" spans="1:3" ht="18.75" x14ac:dyDescent="0.2">
      <c r="A28" s="27"/>
    </row>
    <row r="29" spans="1:3" ht="18.75" x14ac:dyDescent="0.2">
      <c r="A29" s="21"/>
    </row>
    <row r="30" spans="1:3" ht="18.75" x14ac:dyDescent="0.2">
      <c r="A30" s="21"/>
    </row>
    <row r="31" spans="1:3" ht="18.75" x14ac:dyDescent="0.2">
      <c r="A31" s="21"/>
    </row>
    <row r="32" spans="1:3" ht="18.75" x14ac:dyDescent="0.2">
      <c r="A32" s="21"/>
    </row>
    <row r="33" spans="1:1" ht="18.75" x14ac:dyDescent="0.2">
      <c r="A33" s="21"/>
    </row>
    <row r="34" spans="1:1" ht="18.75" x14ac:dyDescent="0.2">
      <c r="A34" s="21"/>
    </row>
    <row r="35" spans="1:1" ht="18.75" x14ac:dyDescent="0.2">
      <c r="A35" s="21"/>
    </row>
    <row r="36" spans="1:1" ht="18.75" x14ac:dyDescent="0.2">
      <c r="A36" s="37"/>
    </row>
    <row r="37" spans="1:1" ht="15.75" x14ac:dyDescent="0.2">
      <c r="A37" s="24"/>
    </row>
    <row r="38" spans="1:1" ht="15.75" x14ac:dyDescent="0.2">
      <c r="A38" s="24"/>
    </row>
  </sheetData>
  <mergeCells count="6">
    <mergeCell ref="A9:A10"/>
    <mergeCell ref="B9:B10"/>
    <mergeCell ref="C9:C10"/>
    <mergeCell ref="A18:A19"/>
    <mergeCell ref="B18:B19"/>
    <mergeCell ref="C18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2.75" x14ac:dyDescent="0.2"/>
  <cols>
    <col min="2" max="2" width="28.7109375" customWidth="1"/>
    <col min="3" max="3" width="46" customWidth="1"/>
  </cols>
  <sheetData>
    <row r="1" spans="1:3" ht="15.75" x14ac:dyDescent="0.2">
      <c r="C1" s="38" t="s">
        <v>64</v>
      </c>
    </row>
    <row r="2" spans="1:3" ht="15.75" x14ac:dyDescent="0.2">
      <c r="C2" s="38" t="s">
        <v>65</v>
      </c>
    </row>
    <row r="3" spans="1:3" ht="15.75" x14ac:dyDescent="0.2">
      <c r="C3" s="38" t="s">
        <v>66</v>
      </c>
    </row>
    <row r="4" spans="1:3" ht="15.75" x14ac:dyDescent="0.2">
      <c r="C4" s="38" t="s">
        <v>67</v>
      </c>
    </row>
    <row r="5" spans="1:3" ht="18.75" x14ac:dyDescent="0.2">
      <c r="A5" s="27"/>
    </row>
    <row r="6" spans="1:3" ht="18.75" x14ac:dyDescent="0.2">
      <c r="A6" s="42" t="s">
        <v>89</v>
      </c>
    </row>
    <row r="7" spans="1:3" ht="18.75" x14ac:dyDescent="0.2">
      <c r="A7" s="42" t="s">
        <v>88</v>
      </c>
    </row>
    <row r="8" spans="1:3" ht="19.5" thickBot="1" x14ac:dyDescent="0.25">
      <c r="A8" s="27"/>
    </row>
    <row r="9" spans="1:3" x14ac:dyDescent="0.2">
      <c r="A9" s="262" t="s">
        <v>39</v>
      </c>
      <c r="B9" s="262" t="s">
        <v>68</v>
      </c>
      <c r="C9" s="262" t="s">
        <v>40</v>
      </c>
    </row>
    <row r="10" spans="1:3" ht="20.25" customHeight="1" thickBot="1" x14ac:dyDescent="0.25">
      <c r="A10" s="263"/>
      <c r="B10" s="263"/>
      <c r="C10" s="263"/>
    </row>
    <row r="11" spans="1:3" ht="19.5" thickBot="1" x14ac:dyDescent="0.25">
      <c r="A11" s="25">
        <v>133</v>
      </c>
      <c r="B11" s="32" t="s">
        <v>69</v>
      </c>
      <c r="C11" s="33" t="s">
        <v>70</v>
      </c>
    </row>
    <row r="12" spans="1:3" ht="32.25" thickBot="1" x14ac:dyDescent="0.25">
      <c r="A12" s="25">
        <v>133</v>
      </c>
      <c r="B12" s="32" t="s">
        <v>71</v>
      </c>
      <c r="C12" s="33" t="s">
        <v>72</v>
      </c>
    </row>
    <row r="13" spans="1:3" ht="32.25" thickBot="1" x14ac:dyDescent="0.25">
      <c r="A13" s="25">
        <v>133</v>
      </c>
      <c r="B13" s="32" t="s">
        <v>73</v>
      </c>
      <c r="C13" s="33" t="s">
        <v>6</v>
      </c>
    </row>
    <row r="14" spans="1:3" ht="19.5" thickBot="1" x14ac:dyDescent="0.25">
      <c r="A14" s="25">
        <v>133</v>
      </c>
      <c r="B14" s="32" t="s">
        <v>74</v>
      </c>
      <c r="C14" s="33" t="s">
        <v>75</v>
      </c>
    </row>
    <row r="15" spans="1:3" ht="32.25" thickBot="1" x14ac:dyDescent="0.25">
      <c r="A15" s="25">
        <v>133</v>
      </c>
      <c r="B15" s="32" t="s">
        <v>76</v>
      </c>
      <c r="C15" s="33" t="s">
        <v>77</v>
      </c>
    </row>
    <row r="16" spans="1:3" ht="32.25" thickBot="1" x14ac:dyDescent="0.25">
      <c r="A16" s="25">
        <v>133</v>
      </c>
      <c r="B16" s="32" t="s">
        <v>78</v>
      </c>
      <c r="C16" s="33" t="s">
        <v>79</v>
      </c>
    </row>
    <row r="17" spans="1:3" ht="32.25" thickBot="1" x14ac:dyDescent="0.25">
      <c r="A17" s="25">
        <v>133</v>
      </c>
      <c r="B17" s="32" t="s">
        <v>80</v>
      </c>
      <c r="C17" s="33" t="s">
        <v>81</v>
      </c>
    </row>
    <row r="18" spans="1:3" ht="19.5" thickBot="1" x14ac:dyDescent="0.25">
      <c r="A18" s="25">
        <v>133</v>
      </c>
      <c r="B18" s="32" t="s">
        <v>82</v>
      </c>
      <c r="C18" s="33" t="s">
        <v>15</v>
      </c>
    </row>
    <row r="19" spans="1:3" ht="32.25" thickBot="1" x14ac:dyDescent="0.25">
      <c r="A19" s="25">
        <v>133</v>
      </c>
      <c r="B19" s="32" t="s">
        <v>83</v>
      </c>
      <c r="C19" s="33" t="s">
        <v>17</v>
      </c>
    </row>
    <row r="20" spans="1:3" ht="32.25" thickBot="1" x14ac:dyDescent="0.25">
      <c r="A20" s="25">
        <v>133</v>
      </c>
      <c r="B20" s="32" t="s">
        <v>84</v>
      </c>
      <c r="C20" s="33" t="s">
        <v>85</v>
      </c>
    </row>
    <row r="21" spans="1:3" ht="32.25" thickBot="1" x14ac:dyDescent="0.25">
      <c r="A21" s="25">
        <v>133</v>
      </c>
      <c r="B21" s="32" t="s">
        <v>86</v>
      </c>
      <c r="C21" s="33" t="s">
        <v>87</v>
      </c>
    </row>
    <row r="22" spans="1:3" ht="18.75" x14ac:dyDescent="0.2">
      <c r="A22" s="27"/>
    </row>
    <row r="23" spans="1:3" ht="15.75" x14ac:dyDescent="0.2">
      <c r="A23" s="26"/>
    </row>
  </sheetData>
  <mergeCells count="3"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B1" sqref="B1"/>
    </sheetView>
  </sheetViews>
  <sheetFormatPr defaultRowHeight="12.75" x14ac:dyDescent="0.2"/>
  <cols>
    <col min="1" max="1" width="0.140625" style="43" customWidth="1"/>
    <col min="2" max="2" width="25.85546875" style="43" customWidth="1"/>
    <col min="3" max="3" width="64.42578125" style="43" customWidth="1"/>
    <col min="4" max="4" width="11.85546875" style="43" customWidth="1"/>
    <col min="5" max="5" width="11.42578125" style="43" customWidth="1"/>
    <col min="6" max="6" width="11.85546875" style="43" customWidth="1"/>
    <col min="7" max="16384" width="9.140625" style="43"/>
  </cols>
  <sheetData>
    <row r="1" spans="1:6" ht="29.25" customHeight="1" x14ac:dyDescent="0.2">
      <c r="E1" s="273" t="s">
        <v>211</v>
      </c>
      <c r="F1" s="274"/>
    </row>
    <row r="2" spans="1:6" x14ac:dyDescent="0.2">
      <c r="E2" s="274"/>
      <c r="F2" s="274"/>
    </row>
    <row r="3" spans="1:6" x14ac:dyDescent="0.2">
      <c r="E3" s="274"/>
      <c r="F3" s="274"/>
    </row>
    <row r="4" spans="1:6" x14ac:dyDescent="0.2">
      <c r="E4" s="274"/>
      <c r="F4" s="274"/>
    </row>
    <row r="5" spans="1:6" x14ac:dyDescent="0.2">
      <c r="E5" s="274"/>
      <c r="F5" s="274"/>
    </row>
    <row r="6" spans="1:6" x14ac:dyDescent="0.2">
      <c r="A6" s="275" t="s">
        <v>210</v>
      </c>
      <c r="B6" s="275"/>
      <c r="C6" s="275"/>
      <c r="D6" s="275"/>
      <c r="E6" s="275"/>
      <c r="F6" s="275"/>
    </row>
    <row r="7" spans="1:6" x14ac:dyDescent="0.2">
      <c r="A7" s="275"/>
      <c r="B7" s="275"/>
      <c r="C7" s="275"/>
      <c r="D7" s="275"/>
      <c r="E7" s="275"/>
      <c r="F7" s="275"/>
    </row>
    <row r="9" spans="1:6" ht="13.5" thickBot="1" x14ac:dyDescent="0.25"/>
    <row r="10" spans="1:6" ht="33.75" x14ac:dyDescent="0.2">
      <c r="A10" s="271" t="s">
        <v>24</v>
      </c>
      <c r="B10" s="62" t="s">
        <v>209</v>
      </c>
      <c r="C10" s="271" t="s">
        <v>24</v>
      </c>
      <c r="D10" s="270"/>
      <c r="E10" s="270"/>
      <c r="F10" s="270"/>
    </row>
    <row r="11" spans="1:6" x14ac:dyDescent="0.2">
      <c r="A11" s="272"/>
      <c r="B11" s="61">
        <v>1</v>
      </c>
      <c r="C11" s="272"/>
      <c r="D11" s="61">
        <v>2021</v>
      </c>
      <c r="E11" s="61">
        <v>2022</v>
      </c>
      <c r="F11" s="61">
        <v>2023</v>
      </c>
    </row>
    <row r="12" spans="1:6" ht="26.25" customHeight="1" x14ac:dyDescent="0.2">
      <c r="A12" s="59" t="s">
        <v>207</v>
      </c>
      <c r="B12" s="60" t="s">
        <v>208</v>
      </c>
      <c r="C12" s="59" t="s">
        <v>207</v>
      </c>
      <c r="D12" s="58">
        <f>D13+D63</f>
        <v>5721600</v>
      </c>
      <c r="E12" s="58">
        <f>E13+E63</f>
        <v>5316600</v>
      </c>
      <c r="F12" s="58">
        <f>F13+F63</f>
        <v>5237700</v>
      </c>
    </row>
    <row r="13" spans="1:6" ht="20.25" customHeight="1" x14ac:dyDescent="0.2">
      <c r="A13" s="59" t="s">
        <v>205</v>
      </c>
      <c r="B13" s="60" t="s">
        <v>206</v>
      </c>
      <c r="C13" s="59" t="s">
        <v>205</v>
      </c>
      <c r="D13" s="58">
        <f>D14+D22+D32+D49+D60</f>
        <v>2313000</v>
      </c>
      <c r="E13" s="58">
        <f>E14+E22+E32+E49+E60</f>
        <v>2287000</v>
      </c>
      <c r="F13" s="58">
        <f>F14+F22+F32+F49+F60</f>
        <v>2284000</v>
      </c>
    </row>
    <row r="14" spans="1:6" ht="14.25" customHeight="1" x14ac:dyDescent="0.2">
      <c r="A14" s="59" t="s">
        <v>203</v>
      </c>
      <c r="B14" s="60" t="s">
        <v>204</v>
      </c>
      <c r="C14" s="59" t="s">
        <v>203</v>
      </c>
      <c r="D14" s="58">
        <f>D15</f>
        <v>720000</v>
      </c>
      <c r="E14" s="58">
        <f>E15</f>
        <v>741000</v>
      </c>
      <c r="F14" s="58">
        <f>F15</f>
        <v>761000</v>
      </c>
    </row>
    <row r="15" spans="1:6" ht="12.75" customHeight="1" x14ac:dyDescent="0.2">
      <c r="A15" s="59" t="s">
        <v>201</v>
      </c>
      <c r="B15" s="60" t="s">
        <v>202</v>
      </c>
      <c r="C15" s="59" t="s">
        <v>201</v>
      </c>
      <c r="D15" s="58">
        <f>D16+D18+D20</f>
        <v>720000</v>
      </c>
      <c r="E15" s="58">
        <f>E16+E18+E20</f>
        <v>741000</v>
      </c>
      <c r="F15" s="58">
        <f>F16+F18+F20</f>
        <v>761000</v>
      </c>
    </row>
    <row r="16" spans="1:6" ht="47.25" customHeight="1" x14ac:dyDescent="0.2">
      <c r="A16" s="59" t="s">
        <v>46</v>
      </c>
      <c r="B16" s="60" t="s">
        <v>200</v>
      </c>
      <c r="C16" s="59" t="s">
        <v>46</v>
      </c>
      <c r="D16" s="58">
        <f>D17</f>
        <v>719000</v>
      </c>
      <c r="E16" s="58">
        <f>E17</f>
        <v>740000</v>
      </c>
      <c r="F16" s="58">
        <f>F17</f>
        <v>760000</v>
      </c>
    </row>
    <row r="17" spans="1:6" ht="46.5" customHeight="1" x14ac:dyDescent="0.2">
      <c r="A17" s="52" t="s">
        <v>46</v>
      </c>
      <c r="B17" s="53" t="s">
        <v>199</v>
      </c>
      <c r="C17" s="52" t="s">
        <v>46</v>
      </c>
      <c r="D17" s="51">
        <v>719000</v>
      </c>
      <c r="E17" s="51">
        <v>740000</v>
      </c>
      <c r="F17" s="51">
        <v>760000</v>
      </c>
    </row>
    <row r="18" spans="1:6" ht="60.75" customHeight="1" x14ac:dyDescent="0.2">
      <c r="A18" s="56" t="s">
        <v>196</v>
      </c>
      <c r="B18" s="57" t="s">
        <v>198</v>
      </c>
      <c r="C18" s="56" t="s">
        <v>196</v>
      </c>
      <c r="D18" s="55"/>
      <c r="E18" s="55"/>
      <c r="F18" s="55"/>
    </row>
    <row r="19" spans="1:6" ht="57.75" customHeight="1" x14ac:dyDescent="0.2">
      <c r="A19" s="54" t="s">
        <v>196</v>
      </c>
      <c r="B19" s="53" t="s">
        <v>197</v>
      </c>
      <c r="C19" s="54" t="s">
        <v>196</v>
      </c>
      <c r="D19" s="51"/>
      <c r="E19" s="51"/>
      <c r="F19" s="51"/>
    </row>
    <row r="20" spans="1:6" s="44" customFormat="1" ht="22.5" customHeight="1" x14ac:dyDescent="0.2">
      <c r="A20" s="52" t="s">
        <v>193</v>
      </c>
      <c r="B20" s="50" t="s">
        <v>195</v>
      </c>
      <c r="C20" s="52" t="s">
        <v>193</v>
      </c>
      <c r="D20" s="51">
        <f>D21</f>
        <v>1000</v>
      </c>
      <c r="E20" s="51">
        <f>E21</f>
        <v>1000</v>
      </c>
      <c r="F20" s="51">
        <f>F21</f>
        <v>1000</v>
      </c>
    </row>
    <row r="21" spans="1:6" s="44" customFormat="1" ht="22.5" customHeight="1" x14ac:dyDescent="0.2">
      <c r="A21" s="52" t="s">
        <v>193</v>
      </c>
      <c r="B21" s="53" t="s">
        <v>194</v>
      </c>
      <c r="C21" s="52" t="s">
        <v>193</v>
      </c>
      <c r="D21" s="51">
        <v>1000</v>
      </c>
      <c r="E21" s="51">
        <v>1000</v>
      </c>
      <c r="F21" s="51">
        <v>1000</v>
      </c>
    </row>
    <row r="22" spans="1:6" s="44" customFormat="1" ht="22.5" customHeight="1" x14ac:dyDescent="0.2">
      <c r="A22" s="52" t="s">
        <v>191</v>
      </c>
      <c r="B22" s="50" t="s">
        <v>192</v>
      </c>
      <c r="C22" s="52" t="s">
        <v>191</v>
      </c>
      <c r="D22" s="51">
        <f>D23</f>
        <v>704000</v>
      </c>
      <c r="E22" s="51">
        <f>E23</f>
        <v>728000</v>
      </c>
      <c r="F22" s="51">
        <f>F23</f>
        <v>756000</v>
      </c>
    </row>
    <row r="23" spans="1:6" s="44" customFormat="1" ht="21.75" customHeight="1" x14ac:dyDescent="0.2">
      <c r="A23" s="52" t="s">
        <v>189</v>
      </c>
      <c r="B23" s="50" t="s">
        <v>190</v>
      </c>
      <c r="C23" s="52" t="s">
        <v>189</v>
      </c>
      <c r="D23" s="51">
        <f>D24+D26+D28+D31</f>
        <v>704000</v>
      </c>
      <c r="E23" s="51">
        <f>E24+E26+E28+E31</f>
        <v>728000</v>
      </c>
      <c r="F23" s="51">
        <f>F24+F26+F28+F31</f>
        <v>756000</v>
      </c>
    </row>
    <row r="24" spans="1:6" s="44" customFormat="1" ht="48" customHeight="1" x14ac:dyDescent="0.2">
      <c r="A24" s="52" t="s">
        <v>47</v>
      </c>
      <c r="B24" s="53" t="s">
        <v>188</v>
      </c>
      <c r="C24" s="52" t="s">
        <v>47</v>
      </c>
      <c r="D24" s="51">
        <f>D25</f>
        <v>323000</v>
      </c>
      <c r="E24" s="51">
        <f>E25</f>
        <v>335000</v>
      </c>
      <c r="F24" s="51">
        <f>F25</f>
        <v>350000</v>
      </c>
    </row>
    <row r="25" spans="1:6" s="44" customFormat="1" ht="67.5" customHeight="1" x14ac:dyDescent="0.2">
      <c r="A25" s="52" t="s">
        <v>186</v>
      </c>
      <c r="B25" s="53" t="s">
        <v>187</v>
      </c>
      <c r="C25" s="52" t="s">
        <v>186</v>
      </c>
      <c r="D25" s="51">
        <v>323000</v>
      </c>
      <c r="E25" s="51">
        <v>335000</v>
      </c>
      <c r="F25" s="51">
        <v>350000</v>
      </c>
    </row>
    <row r="26" spans="1:6" s="44" customFormat="1" ht="46.5" customHeight="1" x14ac:dyDescent="0.2">
      <c r="A26" s="52" t="s">
        <v>48</v>
      </c>
      <c r="B26" s="53" t="s">
        <v>185</v>
      </c>
      <c r="C26" s="52" t="s">
        <v>48</v>
      </c>
      <c r="D26" s="51">
        <f>D27</f>
        <v>2000</v>
      </c>
      <c r="E26" s="51">
        <f>E27</f>
        <v>2000</v>
      </c>
      <c r="F26" s="51">
        <f>F27</f>
        <v>2000</v>
      </c>
    </row>
    <row r="27" spans="1:6" s="44" customFormat="1" ht="68.25" customHeight="1" x14ac:dyDescent="0.2">
      <c r="A27" s="52" t="s">
        <v>183</v>
      </c>
      <c r="B27" s="53" t="s">
        <v>184</v>
      </c>
      <c r="C27" s="52" t="s">
        <v>183</v>
      </c>
      <c r="D27" s="51">
        <v>2000</v>
      </c>
      <c r="E27" s="51">
        <v>2000</v>
      </c>
      <c r="F27" s="51">
        <v>2000</v>
      </c>
    </row>
    <row r="28" spans="1:6" s="44" customFormat="1" ht="45" customHeight="1" x14ac:dyDescent="0.2">
      <c r="A28" s="52" t="s">
        <v>49</v>
      </c>
      <c r="B28" s="53" t="s">
        <v>182</v>
      </c>
      <c r="C28" s="52" t="s">
        <v>49</v>
      </c>
      <c r="D28" s="51">
        <f>D29</f>
        <v>425000</v>
      </c>
      <c r="E28" s="51">
        <f>E29</f>
        <v>439000</v>
      </c>
      <c r="F28" s="51">
        <f>F29</f>
        <v>458000</v>
      </c>
    </row>
    <row r="29" spans="1:6" s="44" customFormat="1" ht="68.25" customHeight="1" x14ac:dyDescent="0.2">
      <c r="A29" s="52" t="s">
        <v>180</v>
      </c>
      <c r="B29" s="53" t="s">
        <v>181</v>
      </c>
      <c r="C29" s="52" t="s">
        <v>180</v>
      </c>
      <c r="D29" s="51">
        <v>425000</v>
      </c>
      <c r="E29" s="51">
        <v>439000</v>
      </c>
      <c r="F29" s="51">
        <v>458000</v>
      </c>
    </row>
    <row r="30" spans="1:6" s="44" customFormat="1" ht="45" customHeight="1" x14ac:dyDescent="0.2">
      <c r="A30" s="52" t="s">
        <v>50</v>
      </c>
      <c r="B30" s="53" t="s">
        <v>179</v>
      </c>
      <c r="C30" s="52" t="s">
        <v>50</v>
      </c>
      <c r="D30" s="51">
        <f>D31</f>
        <v>-46000</v>
      </c>
      <c r="E30" s="51">
        <f>E31</f>
        <v>-48000</v>
      </c>
      <c r="F30" s="51">
        <f>F31</f>
        <v>-54000</v>
      </c>
    </row>
    <row r="31" spans="1:6" s="44" customFormat="1" ht="68.25" customHeight="1" x14ac:dyDescent="0.2">
      <c r="A31" s="52" t="s">
        <v>177</v>
      </c>
      <c r="B31" s="53" t="s">
        <v>178</v>
      </c>
      <c r="C31" s="52" t="s">
        <v>177</v>
      </c>
      <c r="D31" s="51">
        <v>-46000</v>
      </c>
      <c r="E31" s="51">
        <v>-48000</v>
      </c>
      <c r="F31" s="51">
        <v>-54000</v>
      </c>
    </row>
    <row r="32" spans="1:6" s="44" customFormat="1" ht="14.25" customHeight="1" x14ac:dyDescent="0.2">
      <c r="A32" s="52" t="s">
        <v>175</v>
      </c>
      <c r="B32" s="50" t="s">
        <v>176</v>
      </c>
      <c r="C32" s="52" t="s">
        <v>175</v>
      </c>
      <c r="D32" s="51">
        <f>D33+D44</f>
        <v>140000</v>
      </c>
      <c r="E32" s="51">
        <f>E33+E44</f>
        <v>145000</v>
      </c>
      <c r="F32" s="51">
        <f>F33+F44</f>
        <v>160000</v>
      </c>
    </row>
    <row r="33" spans="1:6" s="44" customFormat="1" ht="15.75" customHeight="1" x14ac:dyDescent="0.2">
      <c r="A33" s="52" t="s">
        <v>173</v>
      </c>
      <c r="B33" s="50" t="s">
        <v>174</v>
      </c>
      <c r="C33" s="52" t="s">
        <v>173</v>
      </c>
      <c r="D33" s="51">
        <f>D34+D39</f>
        <v>40000</v>
      </c>
      <c r="E33" s="51">
        <f>E34+E39</f>
        <v>45000</v>
      </c>
      <c r="F33" s="51">
        <f>F34+F39</f>
        <v>60000</v>
      </c>
    </row>
    <row r="34" spans="1:6" s="44" customFormat="1" ht="22.5" customHeight="1" x14ac:dyDescent="0.2">
      <c r="A34" s="52" t="s">
        <v>51</v>
      </c>
      <c r="B34" s="50" t="s">
        <v>172</v>
      </c>
      <c r="C34" s="52" t="s">
        <v>51</v>
      </c>
      <c r="D34" s="51">
        <f>D35+D37</f>
        <v>40000</v>
      </c>
      <c r="E34" s="51">
        <f>E35+E37</f>
        <v>45000</v>
      </c>
      <c r="F34" s="51">
        <f>F35+F37</f>
        <v>60000</v>
      </c>
    </row>
    <row r="35" spans="1:6" s="44" customFormat="1" ht="23.25" customHeight="1" x14ac:dyDescent="0.2">
      <c r="A35" s="52" t="s">
        <v>51</v>
      </c>
      <c r="B35" s="50" t="s">
        <v>171</v>
      </c>
      <c r="C35" s="52" t="s">
        <v>51</v>
      </c>
      <c r="D35" s="51">
        <f>D36</f>
        <v>40000</v>
      </c>
      <c r="E35" s="51">
        <f>E36</f>
        <v>45000</v>
      </c>
      <c r="F35" s="51">
        <f>F36</f>
        <v>60000</v>
      </c>
    </row>
    <row r="36" spans="1:6" s="44" customFormat="1" ht="24" customHeight="1" x14ac:dyDescent="0.2">
      <c r="A36" s="52" t="s">
        <v>51</v>
      </c>
      <c r="B36" s="53" t="s">
        <v>170</v>
      </c>
      <c r="C36" s="52" t="s">
        <v>51</v>
      </c>
      <c r="D36" s="51">
        <v>40000</v>
      </c>
      <c r="E36" s="51">
        <v>45000</v>
      </c>
      <c r="F36" s="51">
        <v>60000</v>
      </c>
    </row>
    <row r="37" spans="1:6" s="44" customFormat="1" ht="25.5" customHeight="1" x14ac:dyDescent="0.2">
      <c r="A37" s="52" t="s">
        <v>168</v>
      </c>
      <c r="B37" s="50" t="s">
        <v>169</v>
      </c>
      <c r="C37" s="52" t="s">
        <v>168</v>
      </c>
      <c r="D37" s="51">
        <f>D38</f>
        <v>0</v>
      </c>
      <c r="E37" s="51">
        <f>E38</f>
        <v>0</v>
      </c>
      <c r="F37" s="51">
        <f>F38</f>
        <v>0</v>
      </c>
    </row>
    <row r="38" spans="1:6" s="44" customFormat="1" ht="47.25" customHeight="1" x14ac:dyDescent="0.2">
      <c r="A38" s="52" t="s">
        <v>166</v>
      </c>
      <c r="B38" s="53" t="s">
        <v>167</v>
      </c>
      <c r="C38" s="52" t="s">
        <v>166</v>
      </c>
      <c r="D38" s="51"/>
      <c r="E38" s="51"/>
      <c r="F38" s="51"/>
    </row>
    <row r="39" spans="1:6" s="44" customFormat="1" ht="25.5" customHeight="1" x14ac:dyDescent="0.2">
      <c r="A39" s="52" t="s">
        <v>162</v>
      </c>
      <c r="B39" s="50" t="s">
        <v>165</v>
      </c>
      <c r="C39" s="52" t="s">
        <v>162</v>
      </c>
      <c r="D39" s="51">
        <f>D40+D42</f>
        <v>0</v>
      </c>
      <c r="E39" s="51">
        <f>E40+E42</f>
        <v>0</v>
      </c>
      <c r="F39" s="51">
        <f>F40+F42</f>
        <v>0</v>
      </c>
    </row>
    <row r="40" spans="1:6" s="44" customFormat="1" ht="26.25" customHeight="1" x14ac:dyDescent="0.2">
      <c r="A40" s="52" t="s">
        <v>162</v>
      </c>
      <c r="B40" s="50" t="s">
        <v>164</v>
      </c>
      <c r="C40" s="52" t="s">
        <v>162</v>
      </c>
      <c r="D40" s="51">
        <f>D41</f>
        <v>0</v>
      </c>
      <c r="E40" s="51">
        <f>E41</f>
        <v>0</v>
      </c>
      <c r="F40" s="51">
        <f>F41</f>
        <v>0</v>
      </c>
    </row>
    <row r="41" spans="1:6" s="44" customFormat="1" ht="25.5" customHeight="1" x14ac:dyDescent="0.2">
      <c r="A41" s="52" t="s">
        <v>162</v>
      </c>
      <c r="B41" s="53" t="s">
        <v>163</v>
      </c>
      <c r="C41" s="52" t="s">
        <v>162</v>
      </c>
      <c r="D41" s="51"/>
      <c r="E41" s="51"/>
      <c r="F41" s="51"/>
    </row>
    <row r="42" spans="1:6" s="44" customFormat="1" ht="38.25" customHeight="1" x14ac:dyDescent="0.2">
      <c r="A42" s="52" t="s">
        <v>160</v>
      </c>
      <c r="B42" s="50" t="s">
        <v>161</v>
      </c>
      <c r="C42" s="52" t="s">
        <v>160</v>
      </c>
      <c r="D42" s="51">
        <f>D43</f>
        <v>0</v>
      </c>
      <c r="E42" s="51">
        <f>E43</f>
        <v>0</v>
      </c>
      <c r="F42" s="51">
        <f>F43</f>
        <v>0</v>
      </c>
    </row>
    <row r="43" spans="1:6" s="44" customFormat="1" ht="45" customHeight="1" x14ac:dyDescent="0.2">
      <c r="A43" s="52" t="s">
        <v>158</v>
      </c>
      <c r="B43" s="53" t="s">
        <v>159</v>
      </c>
      <c r="C43" s="52" t="s">
        <v>158</v>
      </c>
      <c r="D43" s="51"/>
      <c r="E43" s="51"/>
      <c r="F43" s="51"/>
    </row>
    <row r="44" spans="1:6" s="44" customFormat="1" ht="12" customHeight="1" x14ac:dyDescent="0.2">
      <c r="A44" s="52" t="s">
        <v>52</v>
      </c>
      <c r="B44" s="50" t="s">
        <v>157</v>
      </c>
      <c r="C44" s="52" t="s">
        <v>52</v>
      </c>
      <c r="D44" s="51">
        <f>D45+D47</f>
        <v>100000</v>
      </c>
      <c r="E44" s="51">
        <f>E45+E47</f>
        <v>100000</v>
      </c>
      <c r="F44" s="51">
        <f>F45+F47</f>
        <v>100000</v>
      </c>
    </row>
    <row r="45" spans="1:6" s="44" customFormat="1" ht="13.5" customHeight="1" x14ac:dyDescent="0.2">
      <c r="A45" s="52" t="s">
        <v>52</v>
      </c>
      <c r="B45" s="50" t="s">
        <v>156</v>
      </c>
      <c r="C45" s="52" t="s">
        <v>52</v>
      </c>
      <c r="D45" s="51">
        <f>D46</f>
        <v>100000</v>
      </c>
      <c r="E45" s="51">
        <f>E46</f>
        <v>100000</v>
      </c>
      <c r="F45" s="51">
        <f>F46</f>
        <v>100000</v>
      </c>
    </row>
    <row r="46" spans="1:6" s="44" customFormat="1" ht="12.75" customHeight="1" x14ac:dyDescent="0.2">
      <c r="A46" s="52" t="s">
        <v>154</v>
      </c>
      <c r="B46" s="53" t="s">
        <v>155</v>
      </c>
      <c r="C46" s="52" t="s">
        <v>154</v>
      </c>
      <c r="D46" s="51">
        <v>100000</v>
      </c>
      <c r="E46" s="51">
        <v>100000</v>
      </c>
      <c r="F46" s="51">
        <v>100000</v>
      </c>
    </row>
    <row r="47" spans="1:6" s="44" customFormat="1" ht="24" customHeight="1" x14ac:dyDescent="0.2">
      <c r="A47" s="52" t="s">
        <v>152</v>
      </c>
      <c r="B47" s="50" t="s">
        <v>153</v>
      </c>
      <c r="C47" s="52" t="s">
        <v>152</v>
      </c>
      <c r="D47" s="51">
        <f>D48</f>
        <v>0</v>
      </c>
      <c r="E47" s="51">
        <f>E48</f>
        <v>0</v>
      </c>
      <c r="F47" s="51">
        <f>F48</f>
        <v>0</v>
      </c>
    </row>
    <row r="48" spans="1:6" s="44" customFormat="1" ht="34.5" customHeight="1" x14ac:dyDescent="0.2">
      <c r="A48" s="52" t="s">
        <v>150</v>
      </c>
      <c r="B48" s="53" t="s">
        <v>151</v>
      </c>
      <c r="C48" s="52" t="s">
        <v>150</v>
      </c>
      <c r="D48" s="51">
        <v>0</v>
      </c>
      <c r="E48" s="51">
        <v>0</v>
      </c>
      <c r="F48" s="51">
        <v>0</v>
      </c>
    </row>
    <row r="49" spans="1:6" s="44" customFormat="1" ht="12" customHeight="1" x14ac:dyDescent="0.2">
      <c r="A49" s="52" t="s">
        <v>148</v>
      </c>
      <c r="B49" s="50" t="s">
        <v>149</v>
      </c>
      <c r="C49" s="52" t="s">
        <v>148</v>
      </c>
      <c r="D49" s="51">
        <f>D50+D53</f>
        <v>749000</v>
      </c>
      <c r="E49" s="51">
        <f>E50+E53</f>
        <v>673000</v>
      </c>
      <c r="F49" s="51">
        <f>F50+F53</f>
        <v>607000</v>
      </c>
    </row>
    <row r="50" spans="1:6" s="44" customFormat="1" ht="12" customHeight="1" x14ac:dyDescent="0.2">
      <c r="A50" s="52" t="s">
        <v>146</v>
      </c>
      <c r="B50" s="50" t="s">
        <v>147</v>
      </c>
      <c r="C50" s="52" t="s">
        <v>146</v>
      </c>
      <c r="D50" s="51">
        <f t="shared" ref="D50:F51" si="0">D51</f>
        <v>103000</v>
      </c>
      <c r="E50" s="51">
        <f t="shared" si="0"/>
        <v>103000</v>
      </c>
      <c r="F50" s="51">
        <f t="shared" si="0"/>
        <v>103000</v>
      </c>
    </row>
    <row r="51" spans="1:6" s="44" customFormat="1" ht="25.5" customHeight="1" x14ac:dyDescent="0.2">
      <c r="A51" s="52" t="s">
        <v>144</v>
      </c>
      <c r="B51" s="50" t="s">
        <v>145</v>
      </c>
      <c r="C51" s="52" t="s">
        <v>144</v>
      </c>
      <c r="D51" s="51">
        <f t="shared" si="0"/>
        <v>103000</v>
      </c>
      <c r="E51" s="51">
        <f t="shared" si="0"/>
        <v>103000</v>
      </c>
      <c r="F51" s="51">
        <f t="shared" si="0"/>
        <v>103000</v>
      </c>
    </row>
    <row r="52" spans="1:6" s="44" customFormat="1" ht="24.75" customHeight="1" x14ac:dyDescent="0.2">
      <c r="A52" s="52" t="s">
        <v>53</v>
      </c>
      <c r="B52" s="53" t="s">
        <v>143</v>
      </c>
      <c r="C52" s="52" t="s">
        <v>53</v>
      </c>
      <c r="D52" s="51">
        <v>103000</v>
      </c>
      <c r="E52" s="51">
        <v>103000</v>
      </c>
      <c r="F52" s="51">
        <v>103000</v>
      </c>
    </row>
    <row r="53" spans="1:6" s="44" customFormat="1" ht="12.75" customHeight="1" x14ac:dyDescent="0.2">
      <c r="A53" s="52" t="s">
        <v>141</v>
      </c>
      <c r="B53" s="50" t="s">
        <v>142</v>
      </c>
      <c r="C53" s="52" t="s">
        <v>141</v>
      </c>
      <c r="D53" s="51">
        <f>D54+D57</f>
        <v>646000</v>
      </c>
      <c r="E53" s="51">
        <f>E54+E57</f>
        <v>570000</v>
      </c>
      <c r="F53" s="51">
        <f>F54+F57</f>
        <v>504000</v>
      </c>
    </row>
    <row r="54" spans="1:6" s="44" customFormat="1" ht="12" customHeight="1" x14ac:dyDescent="0.2">
      <c r="A54" s="52" t="s">
        <v>139</v>
      </c>
      <c r="B54" s="50" t="s">
        <v>140</v>
      </c>
      <c r="C54" s="52" t="s">
        <v>139</v>
      </c>
      <c r="D54" s="51">
        <f t="shared" ref="D54:F55" si="1">D55</f>
        <v>0</v>
      </c>
      <c r="E54" s="51">
        <f t="shared" si="1"/>
        <v>0</v>
      </c>
      <c r="F54" s="51">
        <f t="shared" si="1"/>
        <v>0</v>
      </c>
    </row>
    <row r="55" spans="1:6" s="44" customFormat="1" ht="23.25" customHeight="1" x14ac:dyDescent="0.2">
      <c r="A55" s="52" t="s">
        <v>137</v>
      </c>
      <c r="B55" s="50" t="s">
        <v>138</v>
      </c>
      <c r="C55" s="52" t="s">
        <v>137</v>
      </c>
      <c r="D55" s="51">
        <f t="shared" si="1"/>
        <v>0</v>
      </c>
      <c r="E55" s="51">
        <f t="shared" si="1"/>
        <v>0</v>
      </c>
      <c r="F55" s="51">
        <f t="shared" si="1"/>
        <v>0</v>
      </c>
    </row>
    <row r="56" spans="1:6" s="44" customFormat="1" ht="36.75" customHeight="1" x14ac:dyDescent="0.2">
      <c r="A56" s="52" t="s">
        <v>54</v>
      </c>
      <c r="B56" s="53" t="s">
        <v>136</v>
      </c>
      <c r="C56" s="52" t="s">
        <v>54</v>
      </c>
      <c r="D56" s="51">
        <v>0</v>
      </c>
      <c r="E56" s="51">
        <v>0</v>
      </c>
      <c r="F56" s="51">
        <v>0</v>
      </c>
    </row>
    <row r="57" spans="1:6" s="44" customFormat="1" ht="15" customHeight="1" x14ac:dyDescent="0.2">
      <c r="A57" s="52" t="s">
        <v>134</v>
      </c>
      <c r="B57" s="50" t="s">
        <v>135</v>
      </c>
      <c r="C57" s="52" t="s">
        <v>134</v>
      </c>
      <c r="D57" s="51">
        <f>D59</f>
        <v>646000</v>
      </c>
      <c r="E57" s="51">
        <f>E59</f>
        <v>570000</v>
      </c>
      <c r="F57" s="51">
        <f>F59</f>
        <v>504000</v>
      </c>
    </row>
    <row r="58" spans="1:6" s="44" customFormat="1" ht="22.5" customHeight="1" x14ac:dyDescent="0.2">
      <c r="A58" s="52" t="s">
        <v>132</v>
      </c>
      <c r="B58" s="50" t="s">
        <v>133</v>
      </c>
      <c r="C58" s="52" t="s">
        <v>132</v>
      </c>
      <c r="D58" s="51">
        <f>D59</f>
        <v>646000</v>
      </c>
      <c r="E58" s="51">
        <f>E59</f>
        <v>570000</v>
      </c>
      <c r="F58" s="51">
        <f>F59</f>
        <v>504000</v>
      </c>
    </row>
    <row r="59" spans="1:6" s="44" customFormat="1" ht="46.5" customHeight="1" x14ac:dyDescent="0.2">
      <c r="A59" s="52" t="s">
        <v>55</v>
      </c>
      <c r="B59" s="53" t="s">
        <v>131</v>
      </c>
      <c r="C59" s="52" t="s">
        <v>55</v>
      </c>
      <c r="D59" s="51">
        <v>646000</v>
      </c>
      <c r="E59" s="51">
        <v>570000</v>
      </c>
      <c r="F59" s="51">
        <v>504000</v>
      </c>
    </row>
    <row r="60" spans="1:6" s="44" customFormat="1" ht="15.75" customHeight="1" x14ac:dyDescent="0.2">
      <c r="A60" s="52" t="s">
        <v>129</v>
      </c>
      <c r="B60" s="50" t="s">
        <v>130</v>
      </c>
      <c r="C60" s="52" t="s">
        <v>129</v>
      </c>
      <c r="D60" s="51">
        <f t="shared" ref="D60:F61" si="2">D61</f>
        <v>0</v>
      </c>
      <c r="E60" s="51">
        <f t="shared" si="2"/>
        <v>0</v>
      </c>
      <c r="F60" s="51">
        <f t="shared" si="2"/>
        <v>0</v>
      </c>
    </row>
    <row r="61" spans="1:6" s="44" customFormat="1" ht="24" customHeight="1" x14ac:dyDescent="0.2">
      <c r="A61" s="52" t="s">
        <v>127</v>
      </c>
      <c r="B61" s="50" t="s">
        <v>128</v>
      </c>
      <c r="C61" s="52" t="s">
        <v>127</v>
      </c>
      <c r="D61" s="51">
        <f t="shared" si="2"/>
        <v>0</v>
      </c>
      <c r="E61" s="51">
        <f t="shared" si="2"/>
        <v>0</v>
      </c>
      <c r="F61" s="51">
        <f t="shared" si="2"/>
        <v>0</v>
      </c>
    </row>
    <row r="62" spans="1:6" s="44" customFormat="1" ht="46.5" customHeight="1" x14ac:dyDescent="0.2">
      <c r="A62" s="52" t="s">
        <v>125</v>
      </c>
      <c r="B62" s="53" t="s">
        <v>126</v>
      </c>
      <c r="C62" s="52" t="s">
        <v>125</v>
      </c>
      <c r="D62" s="51">
        <v>0</v>
      </c>
      <c r="E62" s="51">
        <v>0</v>
      </c>
      <c r="F62" s="51">
        <v>0</v>
      </c>
    </row>
    <row r="63" spans="1:6" s="44" customFormat="1" ht="15" customHeight="1" x14ac:dyDescent="0.2">
      <c r="A63" s="52" t="s">
        <v>123</v>
      </c>
      <c r="B63" s="50" t="s">
        <v>124</v>
      </c>
      <c r="C63" s="52" t="s">
        <v>123</v>
      </c>
      <c r="D63" s="51">
        <f>D64</f>
        <v>3408600</v>
      </c>
      <c r="E63" s="51">
        <f>E64</f>
        <v>3029600</v>
      </c>
      <c r="F63" s="51">
        <f>F64</f>
        <v>2953700</v>
      </c>
    </row>
    <row r="64" spans="1:6" s="44" customFormat="1" ht="24.75" customHeight="1" x14ac:dyDescent="0.2">
      <c r="A64" s="52" t="s">
        <v>121</v>
      </c>
      <c r="B64" s="50" t="s">
        <v>122</v>
      </c>
      <c r="C64" s="52" t="s">
        <v>121</v>
      </c>
      <c r="D64" s="51">
        <f>D65+D70+D77</f>
        <v>3408600</v>
      </c>
      <c r="E64" s="51">
        <f>E65+E70+E77</f>
        <v>3029600</v>
      </c>
      <c r="F64" s="51">
        <f>F65+F70+F77</f>
        <v>2953700</v>
      </c>
    </row>
    <row r="65" spans="1:6" s="44" customFormat="1" ht="15.75" customHeight="1" x14ac:dyDescent="0.2">
      <c r="A65" s="52" t="s">
        <v>119</v>
      </c>
      <c r="B65" s="50" t="s">
        <v>120</v>
      </c>
      <c r="C65" s="52" t="s">
        <v>119</v>
      </c>
      <c r="D65" s="51">
        <f>D66+D68</f>
        <v>3306600</v>
      </c>
      <c r="E65" s="51">
        <f>E66+E68</f>
        <v>2926600</v>
      </c>
      <c r="F65" s="51">
        <f>F66+F68</f>
        <v>2846600</v>
      </c>
    </row>
    <row r="66" spans="1:6" s="44" customFormat="1" ht="24.75" customHeight="1" x14ac:dyDescent="0.2">
      <c r="A66" s="52" t="s">
        <v>117</v>
      </c>
      <c r="B66" s="50" t="s">
        <v>118</v>
      </c>
      <c r="C66" s="52" t="s">
        <v>117</v>
      </c>
      <c r="D66" s="51">
        <f>D67</f>
        <v>0</v>
      </c>
      <c r="E66" s="51">
        <f>E67</f>
        <v>0</v>
      </c>
      <c r="F66" s="51">
        <f>F67</f>
        <v>0</v>
      </c>
    </row>
    <row r="67" spans="1:6" s="44" customFormat="1" ht="25.5" customHeight="1" x14ac:dyDescent="0.2">
      <c r="A67" s="52" t="s">
        <v>115</v>
      </c>
      <c r="B67" s="53" t="s">
        <v>116</v>
      </c>
      <c r="C67" s="52" t="s">
        <v>115</v>
      </c>
      <c r="D67" s="51">
        <v>0</v>
      </c>
      <c r="E67" s="51">
        <v>0</v>
      </c>
      <c r="F67" s="51">
        <v>0</v>
      </c>
    </row>
    <row r="68" spans="1:6" s="44" customFormat="1" ht="24.75" customHeight="1" x14ac:dyDescent="0.2">
      <c r="A68" s="52" t="s">
        <v>113</v>
      </c>
      <c r="B68" s="50" t="s">
        <v>114</v>
      </c>
      <c r="C68" s="52" t="s">
        <v>113</v>
      </c>
      <c r="D68" s="51">
        <f>D69</f>
        <v>3306600</v>
      </c>
      <c r="E68" s="51">
        <f>E69</f>
        <v>2926600</v>
      </c>
      <c r="F68" s="51">
        <f>F69</f>
        <v>2846600</v>
      </c>
    </row>
    <row r="69" spans="1:6" s="44" customFormat="1" ht="26.25" customHeight="1" x14ac:dyDescent="0.2">
      <c r="A69" s="52" t="s">
        <v>111</v>
      </c>
      <c r="B69" s="53" t="s">
        <v>112</v>
      </c>
      <c r="C69" s="52" t="s">
        <v>111</v>
      </c>
      <c r="D69" s="51">
        <f>3302000+4600</f>
        <v>3306600</v>
      </c>
      <c r="E69" s="51">
        <f>2922000+4600</f>
        <v>2926600</v>
      </c>
      <c r="F69" s="51">
        <v>2846600</v>
      </c>
    </row>
    <row r="70" spans="1:6" s="44" customFormat="1" ht="24" customHeight="1" x14ac:dyDescent="0.2">
      <c r="A70" s="52" t="s">
        <v>109</v>
      </c>
      <c r="B70" s="53" t="s">
        <v>110</v>
      </c>
      <c r="C70" s="52" t="s">
        <v>109</v>
      </c>
      <c r="D70" s="51">
        <f>D71+D73+D75</f>
        <v>0</v>
      </c>
      <c r="E70" s="51">
        <f>E71+E73+E75</f>
        <v>0</v>
      </c>
      <c r="F70" s="51">
        <f>F71+F73+F75</f>
        <v>0</v>
      </c>
    </row>
    <row r="71" spans="1:6" s="44" customFormat="1" ht="24" customHeight="1" x14ac:dyDescent="0.2">
      <c r="A71" s="52" t="s">
        <v>107</v>
      </c>
      <c r="B71" s="53" t="s">
        <v>108</v>
      </c>
      <c r="C71" s="52" t="s">
        <v>107</v>
      </c>
      <c r="D71" s="51">
        <f>D72</f>
        <v>0</v>
      </c>
      <c r="E71" s="51">
        <f>E72</f>
        <v>0</v>
      </c>
      <c r="F71" s="51">
        <f>F72</f>
        <v>0</v>
      </c>
    </row>
    <row r="72" spans="1:6" s="44" customFormat="1" ht="25.5" customHeight="1" x14ac:dyDescent="0.2">
      <c r="A72" s="52" t="s">
        <v>105</v>
      </c>
      <c r="B72" s="53" t="s">
        <v>106</v>
      </c>
      <c r="C72" s="52" t="s">
        <v>105</v>
      </c>
      <c r="D72" s="51">
        <v>0</v>
      </c>
      <c r="E72" s="51">
        <v>0</v>
      </c>
      <c r="F72" s="51">
        <v>0</v>
      </c>
    </row>
    <row r="73" spans="1:6" s="44" customFormat="1" ht="25.5" customHeight="1" x14ac:dyDescent="0.2">
      <c r="A73" s="52" t="s">
        <v>103</v>
      </c>
      <c r="B73" s="53" t="s">
        <v>104</v>
      </c>
      <c r="C73" s="52" t="s">
        <v>103</v>
      </c>
      <c r="D73" s="51">
        <f>D74</f>
        <v>0</v>
      </c>
      <c r="E73" s="51">
        <f>E74</f>
        <v>0</v>
      </c>
      <c r="F73" s="51">
        <f>F74</f>
        <v>0</v>
      </c>
    </row>
    <row r="74" spans="1:6" s="44" customFormat="1" ht="35.25" customHeight="1" x14ac:dyDescent="0.2">
      <c r="A74" s="52" t="s">
        <v>101</v>
      </c>
      <c r="B74" s="53" t="s">
        <v>102</v>
      </c>
      <c r="C74" s="52" t="s">
        <v>101</v>
      </c>
      <c r="D74" s="51">
        <v>0</v>
      </c>
      <c r="E74" s="51">
        <v>0</v>
      </c>
      <c r="F74" s="51">
        <v>0</v>
      </c>
    </row>
    <row r="75" spans="1:6" s="44" customFormat="1" ht="13.5" customHeight="1" x14ac:dyDescent="0.2">
      <c r="A75" s="52" t="s">
        <v>99</v>
      </c>
      <c r="B75" s="53" t="s">
        <v>100</v>
      </c>
      <c r="C75" s="52" t="s">
        <v>99</v>
      </c>
      <c r="D75" s="51">
        <f>D76</f>
        <v>0</v>
      </c>
      <c r="E75" s="51">
        <f>E76</f>
        <v>0</v>
      </c>
      <c r="F75" s="51">
        <f>F76</f>
        <v>0</v>
      </c>
    </row>
    <row r="76" spans="1:6" s="44" customFormat="1" ht="12.75" customHeight="1" x14ac:dyDescent="0.2">
      <c r="A76" s="52" t="s">
        <v>97</v>
      </c>
      <c r="B76" s="53" t="s">
        <v>98</v>
      </c>
      <c r="C76" s="52" t="s">
        <v>97</v>
      </c>
      <c r="D76" s="51"/>
      <c r="E76" s="51"/>
      <c r="F76" s="51"/>
    </row>
    <row r="77" spans="1:6" s="44" customFormat="1" ht="13.5" customHeight="1" x14ac:dyDescent="0.2">
      <c r="A77" s="52" t="s">
        <v>95</v>
      </c>
      <c r="B77" s="50" t="s">
        <v>96</v>
      </c>
      <c r="C77" s="52" t="s">
        <v>95</v>
      </c>
      <c r="D77" s="51">
        <f t="shared" ref="D77:F78" si="3">D78</f>
        <v>102000</v>
      </c>
      <c r="E77" s="51">
        <f t="shared" si="3"/>
        <v>103000</v>
      </c>
      <c r="F77" s="51">
        <f t="shared" si="3"/>
        <v>107100</v>
      </c>
    </row>
    <row r="78" spans="1:6" s="44" customFormat="1" ht="24.75" customHeight="1" x14ac:dyDescent="0.2">
      <c r="A78" s="52" t="s">
        <v>93</v>
      </c>
      <c r="B78" s="50" t="s">
        <v>94</v>
      </c>
      <c r="C78" s="52" t="s">
        <v>93</v>
      </c>
      <c r="D78" s="51">
        <f t="shared" si="3"/>
        <v>102000</v>
      </c>
      <c r="E78" s="51">
        <f t="shared" si="3"/>
        <v>103000</v>
      </c>
      <c r="F78" s="51">
        <f t="shared" si="3"/>
        <v>107100</v>
      </c>
    </row>
    <row r="79" spans="1:6" s="44" customFormat="1" ht="25.5" customHeight="1" x14ac:dyDescent="0.2">
      <c r="A79" s="52" t="s">
        <v>58</v>
      </c>
      <c r="B79" s="53" t="s">
        <v>92</v>
      </c>
      <c r="C79" s="52" t="s">
        <v>58</v>
      </c>
      <c r="D79" s="51">
        <v>102000</v>
      </c>
      <c r="E79" s="51">
        <v>103000</v>
      </c>
      <c r="F79" s="51">
        <v>107100</v>
      </c>
    </row>
    <row r="80" spans="1:6" s="44" customFormat="1" ht="17.25" customHeight="1" x14ac:dyDescent="0.2">
      <c r="A80" s="49" t="s">
        <v>91</v>
      </c>
      <c r="B80" s="50"/>
      <c r="C80" s="49" t="s">
        <v>91</v>
      </c>
      <c r="D80" s="48">
        <f>D12</f>
        <v>5721600</v>
      </c>
      <c r="E80" s="48">
        <f>E12</f>
        <v>5316600</v>
      </c>
      <c r="F80" s="48">
        <f>F12</f>
        <v>5237700</v>
      </c>
    </row>
    <row r="81" spans="1:6" s="44" customFormat="1" ht="13.5" thickBot="1" x14ac:dyDescent="0.25">
      <c r="A81" s="46" t="s">
        <v>90</v>
      </c>
      <c r="B81" s="47"/>
      <c r="C81" s="46" t="s">
        <v>90</v>
      </c>
      <c r="D81" s="45">
        <f>D80-D12</f>
        <v>0</v>
      </c>
      <c r="E81" s="45">
        <f>E80-E12</f>
        <v>0</v>
      </c>
      <c r="F81" s="45">
        <f>F80-F12</f>
        <v>0</v>
      </c>
    </row>
    <row r="82" spans="1:6" s="44" customFormat="1" x14ac:dyDescent="0.2"/>
    <row r="83" spans="1:6" s="44" customFormat="1" x14ac:dyDescent="0.2"/>
    <row r="84" spans="1:6" s="44" customFormat="1" x14ac:dyDescent="0.2"/>
  </sheetData>
  <mergeCells count="5">
    <mergeCell ref="D10:F10"/>
    <mergeCell ref="A10:A11"/>
    <mergeCell ref="E1:F5"/>
    <mergeCell ref="A6:F7"/>
    <mergeCell ref="C10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2.75" x14ac:dyDescent="0.2"/>
  <cols>
    <col min="12" max="12" width="11" bestFit="1" customWidth="1"/>
    <col min="14" max="16" width="11.28515625" bestFit="1" customWidth="1"/>
  </cols>
  <sheetData>
    <row r="1" spans="1:16" x14ac:dyDescent="0.2">
      <c r="A1" s="63"/>
      <c r="B1" s="63"/>
      <c r="C1" s="63"/>
      <c r="D1" s="63"/>
      <c r="E1" s="63"/>
      <c r="F1" s="64"/>
      <c r="G1" s="64"/>
      <c r="H1" s="64"/>
      <c r="I1" s="64"/>
      <c r="J1" s="65"/>
      <c r="K1" s="65"/>
      <c r="L1" s="66"/>
      <c r="M1" s="66"/>
      <c r="N1" s="279" t="s">
        <v>212</v>
      </c>
      <c r="O1" s="279"/>
      <c r="P1" s="279"/>
    </row>
    <row r="2" spans="1:16" x14ac:dyDescent="0.2">
      <c r="A2" s="63"/>
      <c r="B2" s="63"/>
      <c r="C2" s="63"/>
      <c r="D2" s="63"/>
      <c r="E2" s="63"/>
      <c r="F2" s="64"/>
      <c r="G2" s="64"/>
      <c r="H2" s="64"/>
      <c r="I2" s="64"/>
      <c r="J2" s="65"/>
      <c r="K2" s="65"/>
      <c r="L2" s="66"/>
      <c r="M2" s="66"/>
      <c r="N2" s="279" t="s">
        <v>213</v>
      </c>
      <c r="O2" s="279"/>
      <c r="P2" s="279"/>
    </row>
    <row r="3" spans="1:16" x14ac:dyDescent="0.2">
      <c r="A3" s="63"/>
      <c r="B3" s="63"/>
      <c r="C3" s="63"/>
      <c r="D3" s="63"/>
      <c r="E3" s="63"/>
      <c r="F3" s="64"/>
      <c r="G3" s="64"/>
      <c r="H3" s="64"/>
      <c r="I3" s="64"/>
      <c r="J3" s="65"/>
      <c r="K3" s="65"/>
      <c r="L3" s="66"/>
      <c r="M3" s="66"/>
      <c r="N3" s="279" t="s">
        <v>214</v>
      </c>
      <c r="O3" s="279"/>
      <c r="P3" s="279"/>
    </row>
    <row r="4" spans="1:16" x14ac:dyDescent="0.2">
      <c r="A4" s="63"/>
      <c r="B4" s="63"/>
      <c r="C4" s="63"/>
      <c r="D4" s="63"/>
      <c r="E4" s="63"/>
      <c r="F4" s="64"/>
      <c r="G4" s="64"/>
      <c r="H4" s="64"/>
      <c r="I4" s="64"/>
      <c r="J4" s="65"/>
      <c r="K4" s="65"/>
      <c r="L4" s="66"/>
      <c r="M4" s="66"/>
      <c r="N4" s="279" t="s">
        <v>215</v>
      </c>
      <c r="O4" s="279"/>
      <c r="P4" s="279"/>
    </row>
    <row r="5" spans="1:16" x14ac:dyDescent="0.2">
      <c r="A5" s="63"/>
      <c r="B5" s="63"/>
      <c r="C5" s="63"/>
      <c r="D5" s="63"/>
      <c r="E5" s="63"/>
      <c r="F5" s="64"/>
      <c r="G5" s="64"/>
      <c r="H5" s="64"/>
      <c r="I5" s="64"/>
      <c r="J5" s="65"/>
      <c r="K5" s="65"/>
      <c r="L5" s="66"/>
      <c r="M5" s="66"/>
      <c r="N5" s="65"/>
      <c r="O5" s="65"/>
      <c r="P5" s="65"/>
    </row>
    <row r="6" spans="1:16" x14ac:dyDescent="0.2">
      <c r="A6" s="280" t="s">
        <v>216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</row>
    <row r="7" spans="1:16" x14ac:dyDescent="0.2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67"/>
      <c r="O7" s="67"/>
      <c r="P7" s="68" t="s">
        <v>217</v>
      </c>
    </row>
    <row r="8" spans="1:16" ht="13.5" thickBot="1" x14ac:dyDescent="0.25">
      <c r="A8" s="69"/>
      <c r="B8" s="70" t="s">
        <v>218</v>
      </c>
      <c r="C8" s="69"/>
      <c r="D8" s="69"/>
      <c r="E8" s="69"/>
      <c r="F8" s="71"/>
      <c r="G8" s="71"/>
      <c r="H8" s="71"/>
      <c r="I8" s="71"/>
      <c r="J8" s="72"/>
      <c r="K8" s="72"/>
      <c r="L8" s="72"/>
      <c r="M8" s="72"/>
      <c r="N8" s="67"/>
      <c r="O8" s="67"/>
      <c r="P8" s="67"/>
    </row>
    <row r="9" spans="1:16" x14ac:dyDescent="0.2">
      <c r="A9" s="282" t="s">
        <v>219</v>
      </c>
      <c r="B9" s="283"/>
      <c r="C9" s="283"/>
      <c r="D9" s="283"/>
      <c r="E9" s="283"/>
      <c r="F9" s="283"/>
      <c r="G9" s="283"/>
      <c r="H9" s="283"/>
      <c r="I9" s="283"/>
      <c r="J9" s="73" t="s">
        <v>220</v>
      </c>
      <c r="K9" s="73" t="s">
        <v>221</v>
      </c>
      <c r="L9" s="73" t="s">
        <v>222</v>
      </c>
      <c r="M9" s="73" t="s">
        <v>223</v>
      </c>
      <c r="N9" s="73">
        <v>2021</v>
      </c>
      <c r="O9" s="73">
        <v>2022</v>
      </c>
      <c r="P9" s="74">
        <v>2023</v>
      </c>
    </row>
    <row r="10" spans="1:16" x14ac:dyDescent="0.2">
      <c r="A10" s="284" t="s">
        <v>224</v>
      </c>
      <c r="B10" s="285"/>
      <c r="C10" s="285"/>
      <c r="D10" s="285"/>
      <c r="E10" s="285"/>
      <c r="F10" s="285"/>
      <c r="G10" s="285"/>
      <c r="H10" s="285"/>
      <c r="I10" s="285"/>
      <c r="J10" s="75">
        <v>1</v>
      </c>
      <c r="K10" s="75">
        <v>0</v>
      </c>
      <c r="L10" s="76">
        <v>0</v>
      </c>
      <c r="M10" s="77">
        <v>0</v>
      </c>
      <c r="N10" s="78">
        <f>N11+N12+N13+N14</f>
        <v>2576500</v>
      </c>
      <c r="O10" s="78">
        <f>O11+O12+O13</f>
        <v>2447700</v>
      </c>
      <c r="P10" s="79">
        <f>P11+P12+P13</f>
        <v>2352400</v>
      </c>
    </row>
    <row r="11" spans="1:16" x14ac:dyDescent="0.2">
      <c r="A11" s="80"/>
      <c r="B11" s="81"/>
      <c r="C11" s="286" t="s">
        <v>225</v>
      </c>
      <c r="D11" s="286"/>
      <c r="E11" s="286"/>
      <c r="F11" s="286"/>
      <c r="G11" s="286"/>
      <c r="H11" s="286"/>
      <c r="I11" s="286"/>
      <c r="J11" s="82">
        <v>1</v>
      </c>
      <c r="K11" s="82">
        <v>2</v>
      </c>
      <c r="L11" s="83">
        <v>0</v>
      </c>
      <c r="M11" s="84">
        <v>0</v>
      </c>
      <c r="N11" s="85">
        <v>767248.8</v>
      </c>
      <c r="O11" s="85">
        <v>767248.8</v>
      </c>
      <c r="P11" s="86">
        <v>651000</v>
      </c>
    </row>
    <row r="12" spans="1:16" x14ac:dyDescent="0.2">
      <c r="A12" s="80"/>
      <c r="B12" s="81"/>
      <c r="C12" s="87"/>
      <c r="D12" s="87"/>
      <c r="E12" s="286" t="s">
        <v>226</v>
      </c>
      <c r="F12" s="286"/>
      <c r="G12" s="286"/>
      <c r="H12" s="286"/>
      <c r="I12" s="286"/>
      <c r="J12" s="82">
        <v>1</v>
      </c>
      <c r="K12" s="82">
        <v>4</v>
      </c>
      <c r="L12" s="83">
        <v>0</v>
      </c>
      <c r="M12" s="84">
        <v>0</v>
      </c>
      <c r="N12" s="85">
        <v>1779551.2</v>
      </c>
      <c r="O12" s="85">
        <v>1680451.2</v>
      </c>
      <c r="P12" s="86">
        <v>1701400</v>
      </c>
    </row>
    <row r="13" spans="1:16" x14ac:dyDescent="0.2">
      <c r="A13" s="80"/>
      <c r="B13" s="81"/>
      <c r="C13" s="87"/>
      <c r="D13" s="87"/>
      <c r="E13" s="87"/>
      <c r="F13" s="286" t="s">
        <v>227</v>
      </c>
      <c r="G13" s="286"/>
      <c r="H13" s="286"/>
      <c r="I13" s="286"/>
      <c r="J13" s="82">
        <v>1</v>
      </c>
      <c r="K13" s="82">
        <v>6</v>
      </c>
      <c r="L13" s="83">
        <v>0</v>
      </c>
      <c r="M13" s="84">
        <v>0</v>
      </c>
      <c r="N13" s="85">
        <v>28100</v>
      </c>
      <c r="O13" s="85">
        <v>0</v>
      </c>
      <c r="P13" s="86">
        <v>0</v>
      </c>
    </row>
    <row r="14" spans="1:16" x14ac:dyDescent="0.2">
      <c r="A14" s="88"/>
      <c r="B14" s="89"/>
      <c r="C14" s="90"/>
      <c r="D14" s="90"/>
      <c r="E14" s="90"/>
      <c r="F14" s="276" t="s">
        <v>228</v>
      </c>
      <c r="G14" s="277"/>
      <c r="H14" s="277"/>
      <c r="I14" s="278"/>
      <c r="J14" s="75">
        <v>1</v>
      </c>
      <c r="K14" s="75">
        <v>13</v>
      </c>
      <c r="L14" s="76">
        <v>0</v>
      </c>
      <c r="M14" s="77">
        <v>0</v>
      </c>
      <c r="N14" s="78">
        <v>1600</v>
      </c>
      <c r="O14" s="78">
        <v>0</v>
      </c>
      <c r="P14" s="79">
        <v>0</v>
      </c>
    </row>
    <row r="15" spans="1:16" x14ac:dyDescent="0.2">
      <c r="A15" s="288" t="s">
        <v>229</v>
      </c>
      <c r="B15" s="289"/>
      <c r="C15" s="289"/>
      <c r="D15" s="289"/>
      <c r="E15" s="289"/>
      <c r="F15" s="289"/>
      <c r="G15" s="289"/>
      <c r="H15" s="289"/>
      <c r="I15" s="290"/>
      <c r="J15" s="75">
        <v>2</v>
      </c>
      <c r="K15" s="75">
        <v>0</v>
      </c>
      <c r="L15" s="76">
        <v>0</v>
      </c>
      <c r="M15" s="77">
        <v>0</v>
      </c>
      <c r="N15" s="78">
        <f>N16</f>
        <v>102000</v>
      </c>
      <c r="O15" s="78">
        <f t="shared" ref="O15:P15" si="0">O16</f>
        <v>103000</v>
      </c>
      <c r="P15" s="79">
        <f t="shared" si="0"/>
        <v>107100</v>
      </c>
    </row>
    <row r="16" spans="1:16" x14ac:dyDescent="0.2">
      <c r="A16" s="80"/>
      <c r="B16" s="81"/>
      <c r="C16" s="291" t="s">
        <v>230</v>
      </c>
      <c r="D16" s="292"/>
      <c r="E16" s="292"/>
      <c r="F16" s="292"/>
      <c r="G16" s="292"/>
      <c r="H16" s="292"/>
      <c r="I16" s="293"/>
      <c r="J16" s="82">
        <v>2</v>
      </c>
      <c r="K16" s="82">
        <v>3</v>
      </c>
      <c r="L16" s="83">
        <v>0</v>
      </c>
      <c r="M16" s="84">
        <v>0</v>
      </c>
      <c r="N16" s="85">
        <v>102000</v>
      </c>
      <c r="O16" s="85">
        <v>103000</v>
      </c>
      <c r="P16" s="86">
        <v>107100</v>
      </c>
    </row>
    <row r="17" spans="1:16" x14ac:dyDescent="0.2">
      <c r="A17" s="288" t="s">
        <v>231</v>
      </c>
      <c r="B17" s="289"/>
      <c r="C17" s="289"/>
      <c r="D17" s="289"/>
      <c r="E17" s="289"/>
      <c r="F17" s="289"/>
      <c r="G17" s="289"/>
      <c r="H17" s="289"/>
      <c r="I17" s="290"/>
      <c r="J17" s="75">
        <v>3</v>
      </c>
      <c r="K17" s="75">
        <v>0</v>
      </c>
      <c r="L17" s="76">
        <v>0</v>
      </c>
      <c r="M17" s="77">
        <v>0</v>
      </c>
      <c r="N17" s="78">
        <f>N18+N19</f>
        <v>143300</v>
      </c>
      <c r="O17" s="78">
        <f>O18+O19</f>
        <v>4119</v>
      </c>
      <c r="P17" s="79">
        <f>P18+P19</f>
        <v>0</v>
      </c>
    </row>
    <row r="18" spans="1:16" x14ac:dyDescent="0.2">
      <c r="A18" s="80"/>
      <c r="B18" s="81"/>
      <c r="C18" s="291" t="s">
        <v>232</v>
      </c>
      <c r="D18" s="292"/>
      <c r="E18" s="292"/>
      <c r="F18" s="292"/>
      <c r="G18" s="292"/>
      <c r="H18" s="292"/>
      <c r="I18" s="293"/>
      <c r="J18" s="82">
        <v>3</v>
      </c>
      <c r="K18" s="82">
        <v>10</v>
      </c>
      <c r="L18" s="83">
        <v>0</v>
      </c>
      <c r="M18" s="84">
        <v>0</v>
      </c>
      <c r="N18" s="85">
        <v>137300</v>
      </c>
      <c r="O18" s="85">
        <v>0</v>
      </c>
      <c r="P18" s="86">
        <v>0</v>
      </c>
    </row>
    <row r="19" spans="1:16" x14ac:dyDescent="0.2">
      <c r="A19" s="80"/>
      <c r="B19" s="81"/>
      <c r="C19" s="87"/>
      <c r="D19" s="87"/>
      <c r="E19" s="87"/>
      <c r="F19" s="286" t="s">
        <v>233</v>
      </c>
      <c r="G19" s="286"/>
      <c r="H19" s="286"/>
      <c r="I19" s="286"/>
      <c r="J19" s="82">
        <v>3</v>
      </c>
      <c r="K19" s="82">
        <v>14</v>
      </c>
      <c r="L19" s="83">
        <v>0</v>
      </c>
      <c r="M19" s="84">
        <v>0</v>
      </c>
      <c r="N19" s="85">
        <v>6000</v>
      </c>
      <c r="O19" s="85">
        <v>4119</v>
      </c>
      <c r="P19" s="86">
        <v>0</v>
      </c>
    </row>
    <row r="20" spans="1:16" x14ac:dyDescent="0.2">
      <c r="A20" s="288" t="s">
        <v>234</v>
      </c>
      <c r="B20" s="289"/>
      <c r="C20" s="289"/>
      <c r="D20" s="289"/>
      <c r="E20" s="289"/>
      <c r="F20" s="289"/>
      <c r="G20" s="289"/>
      <c r="H20" s="289"/>
      <c r="I20" s="290"/>
      <c r="J20" s="75">
        <v>4</v>
      </c>
      <c r="K20" s="75">
        <v>0</v>
      </c>
      <c r="L20" s="76">
        <v>0</v>
      </c>
      <c r="M20" s="77">
        <v>0</v>
      </c>
      <c r="N20" s="78">
        <f>N21</f>
        <v>704000</v>
      </c>
      <c r="O20" s="78">
        <f t="shared" ref="O20:P20" si="1">O21</f>
        <v>728000</v>
      </c>
      <c r="P20" s="79">
        <f t="shared" si="1"/>
        <v>756000</v>
      </c>
    </row>
    <row r="21" spans="1:16" x14ac:dyDescent="0.2">
      <c r="A21" s="80"/>
      <c r="B21" s="91"/>
      <c r="C21" s="91"/>
      <c r="D21" s="91"/>
      <c r="E21" s="91"/>
      <c r="F21" s="294" t="s">
        <v>235</v>
      </c>
      <c r="G21" s="294"/>
      <c r="H21" s="294"/>
      <c r="I21" s="294"/>
      <c r="J21" s="82">
        <v>4</v>
      </c>
      <c r="K21" s="82">
        <v>9</v>
      </c>
      <c r="L21" s="83">
        <v>0</v>
      </c>
      <c r="M21" s="84">
        <v>0</v>
      </c>
      <c r="N21" s="85">
        <v>704000</v>
      </c>
      <c r="O21" s="85">
        <v>728000</v>
      </c>
      <c r="P21" s="86">
        <v>756000</v>
      </c>
    </row>
    <row r="22" spans="1:16" x14ac:dyDescent="0.2">
      <c r="A22" s="288" t="s">
        <v>236</v>
      </c>
      <c r="B22" s="289"/>
      <c r="C22" s="289"/>
      <c r="D22" s="289"/>
      <c r="E22" s="289"/>
      <c r="F22" s="289"/>
      <c r="G22" s="289"/>
      <c r="H22" s="289"/>
      <c r="I22" s="290"/>
      <c r="J22" s="75">
        <v>5</v>
      </c>
      <c r="K22" s="75">
        <v>0</v>
      </c>
      <c r="L22" s="76">
        <v>0</v>
      </c>
      <c r="M22" s="77">
        <v>0</v>
      </c>
      <c r="N22" s="78">
        <v>153600</v>
      </c>
      <c r="O22" s="78">
        <f t="shared" ref="O22:P22" si="2">O23</f>
        <v>0</v>
      </c>
      <c r="P22" s="79">
        <f t="shared" si="2"/>
        <v>0</v>
      </c>
    </row>
    <row r="23" spans="1:16" x14ac:dyDescent="0.2">
      <c r="A23" s="80"/>
      <c r="B23" s="81"/>
      <c r="C23" s="291" t="s">
        <v>237</v>
      </c>
      <c r="D23" s="292"/>
      <c r="E23" s="292"/>
      <c r="F23" s="292"/>
      <c r="G23" s="292"/>
      <c r="H23" s="292"/>
      <c r="I23" s="293"/>
      <c r="J23" s="82">
        <v>5</v>
      </c>
      <c r="K23" s="82">
        <v>3</v>
      </c>
      <c r="L23" s="83">
        <v>0</v>
      </c>
      <c r="M23" s="84">
        <v>0</v>
      </c>
      <c r="N23" s="85">
        <v>153600</v>
      </c>
      <c r="O23" s="85">
        <v>0</v>
      </c>
      <c r="P23" s="86">
        <v>0</v>
      </c>
    </row>
    <row r="24" spans="1:16" x14ac:dyDescent="0.2">
      <c r="A24" s="288" t="s">
        <v>238</v>
      </c>
      <c r="B24" s="289"/>
      <c r="C24" s="289"/>
      <c r="D24" s="289"/>
      <c r="E24" s="289"/>
      <c r="F24" s="289"/>
      <c r="G24" s="289"/>
      <c r="H24" s="289"/>
      <c r="I24" s="290"/>
      <c r="J24" s="75">
        <v>8</v>
      </c>
      <c r="K24" s="75">
        <v>0</v>
      </c>
      <c r="L24" s="76">
        <v>0</v>
      </c>
      <c r="M24" s="77">
        <v>0</v>
      </c>
      <c r="N24" s="78">
        <f t="shared" ref="N24:O24" si="3">N25</f>
        <v>2042200</v>
      </c>
      <c r="O24" s="78">
        <f t="shared" si="3"/>
        <v>2033781</v>
      </c>
      <c r="P24" s="79">
        <f>P25</f>
        <v>2022200</v>
      </c>
    </row>
    <row r="25" spans="1:16" x14ac:dyDescent="0.2">
      <c r="A25" s="80"/>
      <c r="B25" s="81"/>
      <c r="C25" s="291" t="s">
        <v>239</v>
      </c>
      <c r="D25" s="292"/>
      <c r="E25" s="292"/>
      <c r="F25" s="292"/>
      <c r="G25" s="292"/>
      <c r="H25" s="292"/>
      <c r="I25" s="293"/>
      <c r="J25" s="82">
        <v>8</v>
      </c>
      <c r="K25" s="82">
        <v>1</v>
      </c>
      <c r="L25" s="83">
        <v>0</v>
      </c>
      <c r="M25" s="84">
        <v>0</v>
      </c>
      <c r="N25" s="85">
        <v>2042200</v>
      </c>
      <c r="O25" s="85">
        <v>2033781</v>
      </c>
      <c r="P25" s="86">
        <v>2022200</v>
      </c>
    </row>
    <row r="26" spans="1:16" ht="13.5" thickBot="1" x14ac:dyDescent="0.25">
      <c r="A26" s="92"/>
      <c r="B26" s="92"/>
      <c r="C26" s="92"/>
      <c r="D26" s="92"/>
      <c r="E26" s="92"/>
      <c r="F26" s="287" t="s">
        <v>240</v>
      </c>
      <c r="G26" s="287"/>
      <c r="H26" s="287"/>
      <c r="I26" s="287"/>
      <c r="J26" s="93"/>
      <c r="K26" s="93"/>
      <c r="L26" s="94"/>
      <c r="M26" s="94"/>
      <c r="N26" s="95">
        <f>N10+N15+N17+N20+N22+N24</f>
        <v>5721600</v>
      </c>
      <c r="O26" s="95">
        <f>O10+O15+O17+O20+O22+O24</f>
        <v>5316600</v>
      </c>
      <c r="P26" s="96">
        <f>P10+P15+P17+P20+P22+P24</f>
        <v>5237700</v>
      </c>
    </row>
  </sheetData>
  <mergeCells count="24">
    <mergeCell ref="F26:I26"/>
    <mergeCell ref="A15:I15"/>
    <mergeCell ref="C16:I16"/>
    <mergeCell ref="A17:I17"/>
    <mergeCell ref="C18:I18"/>
    <mergeCell ref="F19:I19"/>
    <mergeCell ref="A20:I20"/>
    <mergeCell ref="F21:I21"/>
    <mergeCell ref="A22:I22"/>
    <mergeCell ref="C23:I23"/>
    <mergeCell ref="A24:I24"/>
    <mergeCell ref="C25:I25"/>
    <mergeCell ref="F14:I14"/>
    <mergeCell ref="N1:P1"/>
    <mergeCell ref="N2:P2"/>
    <mergeCell ref="N3:P3"/>
    <mergeCell ref="N4:P4"/>
    <mergeCell ref="A6:P6"/>
    <mergeCell ref="A7:M7"/>
    <mergeCell ref="A9:I9"/>
    <mergeCell ref="A10:I10"/>
    <mergeCell ref="C11:I11"/>
    <mergeCell ref="E12:I12"/>
    <mergeCell ref="F13:I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/>
  </sheetViews>
  <sheetFormatPr defaultRowHeight="12.75" x14ac:dyDescent="0.2"/>
  <cols>
    <col min="12" max="12" width="11" bestFit="1" customWidth="1"/>
    <col min="14" max="16" width="11.28515625" bestFit="1" customWidth="1"/>
  </cols>
  <sheetData>
    <row r="1" spans="1:16" x14ac:dyDescent="0.2">
      <c r="A1" s="63"/>
      <c r="B1" s="63"/>
      <c r="C1" s="63"/>
      <c r="D1" s="63"/>
      <c r="E1" s="63"/>
      <c r="F1" s="64"/>
      <c r="G1" s="64"/>
      <c r="H1" s="64"/>
      <c r="I1" s="64"/>
      <c r="J1" s="65"/>
      <c r="K1" s="65"/>
      <c r="L1" s="66"/>
      <c r="M1" s="279" t="s">
        <v>241</v>
      </c>
      <c r="N1" s="279"/>
      <c r="O1" s="279"/>
      <c r="P1" s="279"/>
    </row>
    <row r="2" spans="1:16" x14ac:dyDescent="0.2">
      <c r="A2" s="63"/>
      <c r="B2" s="63"/>
      <c r="C2" s="63"/>
      <c r="D2" s="63"/>
      <c r="E2" s="63"/>
      <c r="F2" s="64"/>
      <c r="G2" s="64"/>
      <c r="H2" s="64"/>
      <c r="I2" s="64"/>
      <c r="J2" s="65"/>
      <c r="K2" s="65"/>
      <c r="L2" s="66"/>
      <c r="M2" s="279" t="s">
        <v>213</v>
      </c>
      <c r="N2" s="279"/>
      <c r="O2" s="279"/>
      <c r="P2" s="279"/>
    </row>
    <row r="3" spans="1:16" x14ac:dyDescent="0.2">
      <c r="A3" s="63"/>
      <c r="B3" s="63"/>
      <c r="C3" s="63"/>
      <c r="D3" s="63"/>
      <c r="E3" s="63"/>
      <c r="F3" s="64"/>
      <c r="G3" s="64"/>
      <c r="H3" s="64"/>
      <c r="I3" s="64"/>
      <c r="J3" s="65"/>
      <c r="K3" s="65"/>
      <c r="L3" s="66"/>
      <c r="M3" s="279" t="s">
        <v>214</v>
      </c>
      <c r="N3" s="279"/>
      <c r="O3" s="279"/>
      <c r="P3" s="279"/>
    </row>
    <row r="4" spans="1:16" x14ac:dyDescent="0.2">
      <c r="A4" s="63"/>
      <c r="B4" s="63"/>
      <c r="C4" s="63"/>
      <c r="D4" s="63"/>
      <c r="E4" s="63"/>
      <c r="F4" s="64"/>
      <c r="G4" s="64"/>
      <c r="H4" s="64"/>
      <c r="I4" s="64"/>
      <c r="J4" s="65"/>
      <c r="K4" s="65"/>
      <c r="L4" s="66"/>
      <c r="M4" s="279" t="s">
        <v>242</v>
      </c>
      <c r="N4" s="279"/>
      <c r="O4" s="279"/>
      <c r="P4" s="279"/>
    </row>
    <row r="5" spans="1:16" x14ac:dyDescent="0.2">
      <c r="A5" s="63"/>
      <c r="B5" s="63"/>
      <c r="C5" s="63"/>
      <c r="D5" s="63"/>
      <c r="E5" s="63"/>
      <c r="F5" s="64"/>
      <c r="G5" s="64"/>
      <c r="H5" s="64"/>
      <c r="I5" s="64"/>
      <c r="J5" s="65"/>
      <c r="K5" s="65"/>
      <c r="L5" s="66"/>
      <c r="M5" s="66"/>
      <c r="N5" s="65"/>
      <c r="O5" s="65"/>
      <c r="P5" s="65"/>
    </row>
    <row r="6" spans="1:16" x14ac:dyDescent="0.2">
      <c r="A6" s="280" t="s">
        <v>243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</row>
    <row r="7" spans="1:16" x14ac:dyDescent="0.2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67"/>
      <c r="O7" s="67"/>
      <c r="P7" s="68" t="s">
        <v>217</v>
      </c>
    </row>
    <row r="8" spans="1:16" ht="13.5" thickBot="1" x14ac:dyDescent="0.25">
      <c r="A8" s="69"/>
      <c r="B8" s="70" t="s">
        <v>218</v>
      </c>
      <c r="C8" s="69"/>
      <c r="D8" s="69"/>
      <c r="E8" s="69"/>
      <c r="F8" s="71"/>
      <c r="G8" s="71"/>
      <c r="H8" s="71"/>
      <c r="I8" s="71"/>
      <c r="J8" s="72"/>
      <c r="K8" s="72"/>
      <c r="L8" s="72"/>
      <c r="M8" s="72"/>
      <c r="N8" s="67"/>
      <c r="O8" s="67"/>
      <c r="P8" s="67"/>
    </row>
    <row r="9" spans="1:16" x14ac:dyDescent="0.2">
      <c r="A9" s="282" t="s">
        <v>40</v>
      </c>
      <c r="B9" s="283"/>
      <c r="C9" s="283"/>
      <c r="D9" s="283"/>
      <c r="E9" s="283"/>
      <c r="F9" s="283"/>
      <c r="G9" s="283"/>
      <c r="H9" s="283"/>
      <c r="I9" s="283"/>
      <c r="J9" s="73" t="s">
        <v>220</v>
      </c>
      <c r="K9" s="73" t="s">
        <v>221</v>
      </c>
      <c r="L9" s="73" t="s">
        <v>222</v>
      </c>
      <c r="M9" s="73" t="s">
        <v>223</v>
      </c>
      <c r="N9" s="73">
        <v>2021</v>
      </c>
      <c r="O9" s="73">
        <v>2022</v>
      </c>
      <c r="P9" s="74">
        <v>2023</v>
      </c>
    </row>
    <row r="10" spans="1:16" x14ac:dyDescent="0.2">
      <c r="A10" s="284" t="s">
        <v>224</v>
      </c>
      <c r="B10" s="285"/>
      <c r="C10" s="285"/>
      <c r="D10" s="285"/>
      <c r="E10" s="285"/>
      <c r="F10" s="285"/>
      <c r="G10" s="285"/>
      <c r="H10" s="285"/>
      <c r="I10" s="285"/>
      <c r="J10" s="75">
        <v>1</v>
      </c>
      <c r="K10" s="75">
        <v>0</v>
      </c>
      <c r="L10" s="76">
        <v>0</v>
      </c>
      <c r="M10" s="77">
        <v>0</v>
      </c>
      <c r="N10" s="78">
        <f>N11+N16++N24+N29</f>
        <v>2576500</v>
      </c>
      <c r="O10" s="78">
        <f>O11+O16+O24</f>
        <v>2447700</v>
      </c>
      <c r="P10" s="79">
        <f>P11+P16+P24</f>
        <v>2352400</v>
      </c>
    </row>
    <row r="11" spans="1:16" x14ac:dyDescent="0.2">
      <c r="A11" s="97"/>
      <c r="B11" s="98"/>
      <c r="C11" s="295" t="s">
        <v>225</v>
      </c>
      <c r="D11" s="295"/>
      <c r="E11" s="295"/>
      <c r="F11" s="295"/>
      <c r="G11" s="295"/>
      <c r="H11" s="295"/>
      <c r="I11" s="295"/>
      <c r="J11" s="75">
        <v>1</v>
      </c>
      <c r="K11" s="75">
        <v>2</v>
      </c>
      <c r="L11" s="76">
        <v>0</v>
      </c>
      <c r="M11" s="77">
        <v>0</v>
      </c>
      <c r="N11" s="78">
        <f>N12</f>
        <v>767248.8</v>
      </c>
      <c r="O11" s="78">
        <f t="shared" ref="N11:P14" si="0">O12</f>
        <v>767248.8</v>
      </c>
      <c r="P11" s="79">
        <f t="shared" si="0"/>
        <v>651000</v>
      </c>
    </row>
    <row r="12" spans="1:16" x14ac:dyDescent="0.2">
      <c r="A12" s="97"/>
      <c r="B12" s="98"/>
      <c r="C12" s="99"/>
      <c r="D12" s="286" t="s">
        <v>244</v>
      </c>
      <c r="E12" s="286"/>
      <c r="F12" s="286"/>
      <c r="G12" s="286"/>
      <c r="H12" s="286"/>
      <c r="I12" s="286"/>
      <c r="J12" s="82">
        <v>1</v>
      </c>
      <c r="K12" s="82">
        <v>2</v>
      </c>
      <c r="L12" s="83">
        <v>6300000000</v>
      </c>
      <c r="M12" s="84">
        <v>0</v>
      </c>
      <c r="N12" s="85">
        <f t="shared" si="0"/>
        <v>767248.8</v>
      </c>
      <c r="O12" s="85">
        <f t="shared" si="0"/>
        <v>767248.8</v>
      </c>
      <c r="P12" s="86">
        <f t="shared" si="0"/>
        <v>651000</v>
      </c>
    </row>
    <row r="13" spans="1:16" x14ac:dyDescent="0.2">
      <c r="A13" s="97"/>
      <c r="B13" s="98"/>
      <c r="C13" s="99"/>
      <c r="D13" s="87"/>
      <c r="E13" s="286" t="s">
        <v>245</v>
      </c>
      <c r="F13" s="286"/>
      <c r="G13" s="286"/>
      <c r="H13" s="286"/>
      <c r="I13" s="286"/>
      <c r="J13" s="82">
        <v>1</v>
      </c>
      <c r="K13" s="82">
        <v>2</v>
      </c>
      <c r="L13" s="83">
        <v>6310000000</v>
      </c>
      <c r="M13" s="84">
        <v>0</v>
      </c>
      <c r="N13" s="85">
        <f t="shared" si="0"/>
        <v>767248.8</v>
      </c>
      <c r="O13" s="85">
        <f t="shared" si="0"/>
        <v>767248.8</v>
      </c>
      <c r="P13" s="86">
        <f t="shared" si="0"/>
        <v>651000</v>
      </c>
    </row>
    <row r="14" spans="1:16" x14ac:dyDescent="0.2">
      <c r="A14" s="97"/>
      <c r="B14" s="98"/>
      <c r="C14" s="99"/>
      <c r="D14" s="87"/>
      <c r="E14" s="286" t="s">
        <v>246</v>
      </c>
      <c r="F14" s="286"/>
      <c r="G14" s="286"/>
      <c r="H14" s="286"/>
      <c r="I14" s="286"/>
      <c r="J14" s="82">
        <v>1</v>
      </c>
      <c r="K14" s="82">
        <v>2</v>
      </c>
      <c r="L14" s="83">
        <v>6310010010</v>
      </c>
      <c r="M14" s="84">
        <v>0</v>
      </c>
      <c r="N14" s="85">
        <f t="shared" si="0"/>
        <v>767248.8</v>
      </c>
      <c r="O14" s="85">
        <f t="shared" si="0"/>
        <v>767248.8</v>
      </c>
      <c r="P14" s="86">
        <f t="shared" si="0"/>
        <v>651000</v>
      </c>
    </row>
    <row r="15" spans="1:16" x14ac:dyDescent="0.2">
      <c r="A15" s="97"/>
      <c r="B15" s="98"/>
      <c r="C15" s="99"/>
      <c r="D15" s="87"/>
      <c r="E15" s="286" t="s">
        <v>247</v>
      </c>
      <c r="F15" s="286"/>
      <c r="G15" s="286"/>
      <c r="H15" s="286"/>
      <c r="I15" s="286"/>
      <c r="J15" s="82">
        <v>1</v>
      </c>
      <c r="K15" s="82">
        <v>2</v>
      </c>
      <c r="L15" s="83">
        <v>6310010010</v>
      </c>
      <c r="M15" s="84">
        <v>120</v>
      </c>
      <c r="N15" s="85">
        <v>767248.8</v>
      </c>
      <c r="O15" s="85">
        <v>767248.8</v>
      </c>
      <c r="P15" s="86">
        <v>651000</v>
      </c>
    </row>
    <row r="16" spans="1:16" x14ac:dyDescent="0.2">
      <c r="A16" s="97"/>
      <c r="B16" s="98"/>
      <c r="C16" s="99"/>
      <c r="D16" s="99"/>
      <c r="E16" s="295" t="s">
        <v>226</v>
      </c>
      <c r="F16" s="295"/>
      <c r="G16" s="295"/>
      <c r="H16" s="295"/>
      <c r="I16" s="295"/>
      <c r="J16" s="75">
        <v>1</v>
      </c>
      <c r="K16" s="75">
        <v>4</v>
      </c>
      <c r="L16" s="76">
        <v>0</v>
      </c>
      <c r="M16" s="77">
        <v>0</v>
      </c>
      <c r="N16" s="78">
        <f t="shared" ref="N16:P18" si="1">N17</f>
        <v>1779551.2</v>
      </c>
      <c r="O16" s="78">
        <f t="shared" si="1"/>
        <v>1680451.2</v>
      </c>
      <c r="P16" s="79">
        <f t="shared" si="1"/>
        <v>1701400</v>
      </c>
    </row>
    <row r="17" spans="1:16" x14ac:dyDescent="0.2">
      <c r="A17" s="80"/>
      <c r="B17" s="81"/>
      <c r="C17" s="286" t="s">
        <v>244</v>
      </c>
      <c r="D17" s="286"/>
      <c r="E17" s="286"/>
      <c r="F17" s="286"/>
      <c r="G17" s="286"/>
      <c r="H17" s="286"/>
      <c r="I17" s="286"/>
      <c r="J17" s="82">
        <v>1</v>
      </c>
      <c r="K17" s="82">
        <v>4</v>
      </c>
      <c r="L17" s="83">
        <v>6300000000</v>
      </c>
      <c r="M17" s="84">
        <v>0</v>
      </c>
      <c r="N17" s="85">
        <f t="shared" si="1"/>
        <v>1779551.2</v>
      </c>
      <c r="O17" s="85">
        <f t="shared" si="1"/>
        <v>1680451.2</v>
      </c>
      <c r="P17" s="86">
        <f t="shared" si="1"/>
        <v>1701400</v>
      </c>
    </row>
    <row r="18" spans="1:16" x14ac:dyDescent="0.2">
      <c r="A18" s="97"/>
      <c r="B18" s="98"/>
      <c r="C18" s="99"/>
      <c r="D18" s="286" t="s">
        <v>245</v>
      </c>
      <c r="E18" s="286"/>
      <c r="F18" s="286"/>
      <c r="G18" s="286"/>
      <c r="H18" s="286"/>
      <c r="I18" s="286"/>
      <c r="J18" s="82">
        <v>1</v>
      </c>
      <c r="K18" s="82">
        <v>4</v>
      </c>
      <c r="L18" s="83">
        <v>6310000000</v>
      </c>
      <c r="M18" s="84">
        <v>0</v>
      </c>
      <c r="N18" s="85">
        <f t="shared" si="1"/>
        <v>1779551.2</v>
      </c>
      <c r="O18" s="85">
        <f t="shared" si="1"/>
        <v>1680451.2</v>
      </c>
      <c r="P18" s="86">
        <f t="shared" si="1"/>
        <v>1701400</v>
      </c>
    </row>
    <row r="19" spans="1:16" x14ac:dyDescent="0.2">
      <c r="A19" s="97"/>
      <c r="B19" s="98"/>
      <c r="C19" s="99"/>
      <c r="D19" s="87"/>
      <c r="E19" s="286" t="s">
        <v>248</v>
      </c>
      <c r="F19" s="286"/>
      <c r="G19" s="286"/>
      <c r="H19" s="286"/>
      <c r="I19" s="286"/>
      <c r="J19" s="82">
        <v>1</v>
      </c>
      <c r="K19" s="82">
        <v>4</v>
      </c>
      <c r="L19" s="83">
        <v>6310010020</v>
      </c>
      <c r="M19" s="84">
        <v>0</v>
      </c>
      <c r="N19" s="85">
        <f>N20+N21+N22+N23</f>
        <v>1779551.2</v>
      </c>
      <c r="O19" s="85">
        <f>O20+O21+O22+O23</f>
        <v>1680451.2</v>
      </c>
      <c r="P19" s="86">
        <f>P20+P21+P22+P23</f>
        <v>1701400</v>
      </c>
    </row>
    <row r="20" spans="1:16" x14ac:dyDescent="0.2">
      <c r="A20" s="97"/>
      <c r="B20" s="98"/>
      <c r="C20" s="99"/>
      <c r="D20" s="87"/>
      <c r="E20" s="87"/>
      <c r="F20" s="286" t="s">
        <v>247</v>
      </c>
      <c r="G20" s="286"/>
      <c r="H20" s="286"/>
      <c r="I20" s="286"/>
      <c r="J20" s="82">
        <v>1</v>
      </c>
      <c r="K20" s="82">
        <v>4</v>
      </c>
      <c r="L20" s="83">
        <v>6310010020</v>
      </c>
      <c r="M20" s="84" t="s">
        <v>249</v>
      </c>
      <c r="N20" s="85">
        <v>1672451.2</v>
      </c>
      <c r="O20" s="85">
        <v>1672451.2</v>
      </c>
      <c r="P20" s="86">
        <v>1672451.2</v>
      </c>
    </row>
    <row r="21" spans="1:16" x14ac:dyDescent="0.2">
      <c r="A21" s="97"/>
      <c r="B21" s="98"/>
      <c r="C21" s="99"/>
      <c r="D21" s="87"/>
      <c r="E21" s="87"/>
      <c r="F21" s="286" t="s">
        <v>250</v>
      </c>
      <c r="G21" s="286"/>
      <c r="H21" s="286"/>
      <c r="I21" s="286"/>
      <c r="J21" s="82">
        <v>1</v>
      </c>
      <c r="K21" s="82">
        <v>4</v>
      </c>
      <c r="L21" s="83">
        <v>6310010020</v>
      </c>
      <c r="M21" s="84" t="s">
        <v>251</v>
      </c>
      <c r="N21" s="85">
        <v>77900</v>
      </c>
      <c r="O21" s="85">
        <v>0</v>
      </c>
      <c r="P21" s="86">
        <v>28948.799999999999</v>
      </c>
    </row>
    <row r="22" spans="1:16" x14ac:dyDescent="0.2">
      <c r="A22" s="97"/>
      <c r="B22" s="98"/>
      <c r="C22" s="99"/>
      <c r="D22" s="87"/>
      <c r="E22" s="87"/>
      <c r="F22" s="286" t="s">
        <v>252</v>
      </c>
      <c r="G22" s="286"/>
      <c r="H22" s="286"/>
      <c r="I22" s="286"/>
      <c r="J22" s="82">
        <v>1</v>
      </c>
      <c r="K22" s="82">
        <v>4</v>
      </c>
      <c r="L22" s="83">
        <v>6310010020</v>
      </c>
      <c r="M22" s="84">
        <v>850</v>
      </c>
      <c r="N22" s="85">
        <v>8000</v>
      </c>
      <c r="O22" s="85">
        <v>8000</v>
      </c>
      <c r="P22" s="86">
        <v>0</v>
      </c>
    </row>
    <row r="23" spans="1:16" x14ac:dyDescent="0.2">
      <c r="A23" s="97"/>
      <c r="B23" s="98"/>
      <c r="C23" s="99"/>
      <c r="D23" s="87"/>
      <c r="E23" s="87"/>
      <c r="F23" s="286" t="s">
        <v>253</v>
      </c>
      <c r="G23" s="286"/>
      <c r="H23" s="286"/>
      <c r="I23" s="286"/>
      <c r="J23" s="82">
        <v>1</v>
      </c>
      <c r="K23" s="82">
        <v>4</v>
      </c>
      <c r="L23" s="83">
        <v>6310010020</v>
      </c>
      <c r="M23" s="84">
        <v>540</v>
      </c>
      <c r="N23" s="85">
        <v>21200</v>
      </c>
      <c r="O23" s="85">
        <v>0</v>
      </c>
      <c r="P23" s="86">
        <v>0</v>
      </c>
    </row>
    <row r="24" spans="1:16" x14ac:dyDescent="0.2">
      <c r="A24" s="97"/>
      <c r="B24" s="98"/>
      <c r="C24" s="99"/>
      <c r="D24" s="87"/>
      <c r="E24" s="87"/>
      <c r="F24" s="295" t="s">
        <v>227</v>
      </c>
      <c r="G24" s="295"/>
      <c r="H24" s="295"/>
      <c r="I24" s="295"/>
      <c r="J24" s="75">
        <v>1</v>
      </c>
      <c r="K24" s="75">
        <v>6</v>
      </c>
      <c r="L24" s="76">
        <v>0</v>
      </c>
      <c r="M24" s="77">
        <v>0</v>
      </c>
      <c r="N24" s="78">
        <f t="shared" ref="N24:P27" si="2">N25</f>
        <v>28100</v>
      </c>
      <c r="O24" s="78">
        <f t="shared" si="2"/>
        <v>0</v>
      </c>
      <c r="P24" s="79">
        <f t="shared" si="2"/>
        <v>0</v>
      </c>
    </row>
    <row r="25" spans="1:16" x14ac:dyDescent="0.2">
      <c r="A25" s="97"/>
      <c r="B25" s="98"/>
      <c r="C25" s="99"/>
      <c r="D25" s="87"/>
      <c r="E25" s="87"/>
      <c r="F25" s="286" t="s">
        <v>244</v>
      </c>
      <c r="G25" s="286"/>
      <c r="H25" s="286"/>
      <c r="I25" s="286"/>
      <c r="J25" s="82">
        <v>1</v>
      </c>
      <c r="K25" s="82">
        <v>6</v>
      </c>
      <c r="L25" s="83">
        <v>6300000000</v>
      </c>
      <c r="M25" s="84">
        <v>0</v>
      </c>
      <c r="N25" s="85">
        <f>N26</f>
        <v>28100</v>
      </c>
      <c r="O25" s="85">
        <f>O26</f>
        <v>0</v>
      </c>
      <c r="P25" s="86">
        <f>P26</f>
        <v>0</v>
      </c>
    </row>
    <row r="26" spans="1:16" x14ac:dyDescent="0.2">
      <c r="A26" s="97"/>
      <c r="B26" s="98"/>
      <c r="C26" s="99"/>
      <c r="D26" s="87"/>
      <c r="E26" s="87"/>
      <c r="F26" s="286" t="s">
        <v>245</v>
      </c>
      <c r="G26" s="286"/>
      <c r="H26" s="286"/>
      <c r="I26" s="286"/>
      <c r="J26" s="82">
        <v>1</v>
      </c>
      <c r="K26" s="82">
        <v>6</v>
      </c>
      <c r="L26" s="100">
        <v>6310000000</v>
      </c>
      <c r="M26" s="84">
        <v>0</v>
      </c>
      <c r="N26" s="85">
        <f t="shared" si="2"/>
        <v>28100</v>
      </c>
      <c r="O26" s="85">
        <f t="shared" si="2"/>
        <v>0</v>
      </c>
      <c r="P26" s="86">
        <f t="shared" si="2"/>
        <v>0</v>
      </c>
    </row>
    <row r="27" spans="1:16" x14ac:dyDescent="0.2">
      <c r="A27" s="97"/>
      <c r="B27" s="98"/>
      <c r="C27" s="99"/>
      <c r="D27" s="87"/>
      <c r="E27" s="87"/>
      <c r="F27" s="286" t="s">
        <v>254</v>
      </c>
      <c r="G27" s="286"/>
      <c r="H27" s="286"/>
      <c r="I27" s="286"/>
      <c r="J27" s="82">
        <v>1</v>
      </c>
      <c r="K27" s="82">
        <v>6</v>
      </c>
      <c r="L27" s="100">
        <v>6310010080</v>
      </c>
      <c r="M27" s="84">
        <v>0</v>
      </c>
      <c r="N27" s="85">
        <f t="shared" si="2"/>
        <v>28100</v>
      </c>
      <c r="O27" s="85">
        <f t="shared" si="2"/>
        <v>0</v>
      </c>
      <c r="P27" s="86">
        <f t="shared" si="2"/>
        <v>0</v>
      </c>
    </row>
    <row r="28" spans="1:16" x14ac:dyDescent="0.2">
      <c r="A28" s="97"/>
      <c r="B28" s="98"/>
      <c r="C28" s="99"/>
      <c r="D28" s="87"/>
      <c r="E28" s="87"/>
      <c r="F28" s="286" t="s">
        <v>253</v>
      </c>
      <c r="G28" s="286"/>
      <c r="H28" s="286"/>
      <c r="I28" s="286"/>
      <c r="J28" s="82">
        <v>1</v>
      </c>
      <c r="K28" s="82">
        <v>6</v>
      </c>
      <c r="L28" s="100">
        <v>6310010080</v>
      </c>
      <c r="M28" s="84">
        <v>540</v>
      </c>
      <c r="N28" s="85">
        <v>28100</v>
      </c>
      <c r="O28" s="85">
        <v>0</v>
      </c>
      <c r="P28" s="86">
        <v>0</v>
      </c>
    </row>
    <row r="29" spans="1:16" x14ac:dyDescent="0.2">
      <c r="A29" s="101"/>
      <c r="B29" s="102"/>
      <c r="C29" s="103"/>
      <c r="D29" s="90"/>
      <c r="E29" s="90"/>
      <c r="F29" s="276" t="s">
        <v>228</v>
      </c>
      <c r="G29" s="277"/>
      <c r="H29" s="277"/>
      <c r="I29" s="278"/>
      <c r="J29" s="75">
        <v>1</v>
      </c>
      <c r="K29" s="75">
        <v>13</v>
      </c>
      <c r="L29" s="104">
        <v>0</v>
      </c>
      <c r="M29" s="77">
        <v>0</v>
      </c>
      <c r="N29" s="78">
        <f>N30</f>
        <v>1600</v>
      </c>
      <c r="O29" s="78">
        <v>0</v>
      </c>
      <c r="P29" s="79">
        <v>0</v>
      </c>
    </row>
    <row r="30" spans="1:16" x14ac:dyDescent="0.2">
      <c r="A30" s="101"/>
      <c r="B30" s="102"/>
      <c r="C30" s="103"/>
      <c r="D30" s="90"/>
      <c r="E30" s="90"/>
      <c r="F30" s="277" t="s">
        <v>255</v>
      </c>
      <c r="G30" s="277"/>
      <c r="H30" s="277"/>
      <c r="I30" s="278"/>
      <c r="J30" s="82">
        <v>1</v>
      </c>
      <c r="K30" s="82">
        <v>13</v>
      </c>
      <c r="L30" s="105">
        <v>7700000000</v>
      </c>
      <c r="M30" s="84">
        <v>0</v>
      </c>
      <c r="N30" s="85">
        <f>N31</f>
        <v>1600</v>
      </c>
      <c r="O30" s="85">
        <v>0</v>
      </c>
      <c r="P30" s="86">
        <v>0</v>
      </c>
    </row>
    <row r="31" spans="1:16" x14ac:dyDescent="0.2">
      <c r="A31" s="101"/>
      <c r="B31" s="102"/>
      <c r="C31" s="103"/>
      <c r="D31" s="90"/>
      <c r="E31" s="90"/>
      <c r="F31" s="277" t="s">
        <v>252</v>
      </c>
      <c r="G31" s="277"/>
      <c r="H31" s="277"/>
      <c r="I31" s="278"/>
      <c r="J31" s="82">
        <v>1</v>
      </c>
      <c r="K31" s="82">
        <v>13</v>
      </c>
      <c r="L31" s="100">
        <v>7700095100</v>
      </c>
      <c r="M31" s="84">
        <v>880</v>
      </c>
      <c r="N31" s="85">
        <f>N32</f>
        <v>1600</v>
      </c>
      <c r="O31" s="85">
        <v>0</v>
      </c>
      <c r="P31" s="86">
        <v>0</v>
      </c>
    </row>
    <row r="32" spans="1:16" x14ac:dyDescent="0.2">
      <c r="A32" s="101"/>
      <c r="B32" s="102"/>
      <c r="C32" s="103"/>
      <c r="D32" s="90"/>
      <c r="E32" s="90"/>
      <c r="F32" s="277" t="s">
        <v>256</v>
      </c>
      <c r="G32" s="277"/>
      <c r="H32" s="277"/>
      <c r="I32" s="278"/>
      <c r="J32" s="82">
        <v>1</v>
      </c>
      <c r="K32" s="82">
        <v>13</v>
      </c>
      <c r="L32" s="100">
        <v>7700095100</v>
      </c>
      <c r="M32" s="84">
        <v>853</v>
      </c>
      <c r="N32" s="85">
        <v>1600</v>
      </c>
      <c r="O32" s="85">
        <v>0</v>
      </c>
      <c r="P32" s="86">
        <v>0</v>
      </c>
    </row>
    <row r="33" spans="1:16" x14ac:dyDescent="0.2">
      <c r="A33" s="288" t="s">
        <v>229</v>
      </c>
      <c r="B33" s="289"/>
      <c r="C33" s="289"/>
      <c r="D33" s="289"/>
      <c r="E33" s="289"/>
      <c r="F33" s="289"/>
      <c r="G33" s="289"/>
      <c r="H33" s="289"/>
      <c r="I33" s="290"/>
      <c r="J33" s="75">
        <v>2</v>
      </c>
      <c r="K33" s="75">
        <v>0</v>
      </c>
      <c r="L33" s="76">
        <v>0</v>
      </c>
      <c r="M33" s="77">
        <v>0</v>
      </c>
      <c r="N33" s="78">
        <f t="shared" ref="N33:P36" si="3">N34</f>
        <v>102000</v>
      </c>
      <c r="O33" s="78">
        <f t="shared" si="3"/>
        <v>103000</v>
      </c>
      <c r="P33" s="79">
        <f t="shared" si="3"/>
        <v>107100</v>
      </c>
    </row>
    <row r="34" spans="1:16" x14ac:dyDescent="0.2">
      <c r="A34" s="97"/>
      <c r="B34" s="98"/>
      <c r="C34" s="296" t="s">
        <v>230</v>
      </c>
      <c r="D34" s="297"/>
      <c r="E34" s="297"/>
      <c r="F34" s="297"/>
      <c r="G34" s="297"/>
      <c r="H34" s="297"/>
      <c r="I34" s="298"/>
      <c r="J34" s="75">
        <v>2</v>
      </c>
      <c r="K34" s="75">
        <v>3</v>
      </c>
      <c r="L34" s="76">
        <v>0</v>
      </c>
      <c r="M34" s="77">
        <v>0</v>
      </c>
      <c r="N34" s="78">
        <f t="shared" si="3"/>
        <v>102000</v>
      </c>
      <c r="O34" s="78">
        <f t="shared" si="3"/>
        <v>103000</v>
      </c>
      <c r="P34" s="79">
        <f t="shared" si="3"/>
        <v>107100</v>
      </c>
    </row>
    <row r="35" spans="1:16" x14ac:dyDescent="0.2">
      <c r="A35" s="97"/>
      <c r="B35" s="98"/>
      <c r="C35" s="99"/>
      <c r="D35" s="291" t="s">
        <v>244</v>
      </c>
      <c r="E35" s="292"/>
      <c r="F35" s="292"/>
      <c r="G35" s="292"/>
      <c r="H35" s="292"/>
      <c r="I35" s="293"/>
      <c r="J35" s="82">
        <v>2</v>
      </c>
      <c r="K35" s="82">
        <v>3</v>
      </c>
      <c r="L35" s="83">
        <v>6300000000</v>
      </c>
      <c r="M35" s="84">
        <v>0</v>
      </c>
      <c r="N35" s="85">
        <f t="shared" si="3"/>
        <v>102000</v>
      </c>
      <c r="O35" s="85">
        <f t="shared" si="3"/>
        <v>103000</v>
      </c>
      <c r="P35" s="86">
        <f t="shared" si="3"/>
        <v>107100</v>
      </c>
    </row>
    <row r="36" spans="1:16" x14ac:dyDescent="0.2">
      <c r="A36" s="97"/>
      <c r="B36" s="98"/>
      <c r="C36" s="99"/>
      <c r="D36" s="87"/>
      <c r="E36" s="291" t="s">
        <v>257</v>
      </c>
      <c r="F36" s="292"/>
      <c r="G36" s="292"/>
      <c r="H36" s="292"/>
      <c r="I36" s="293"/>
      <c r="J36" s="82">
        <v>2</v>
      </c>
      <c r="K36" s="82">
        <v>3</v>
      </c>
      <c r="L36" s="83">
        <v>6320000000</v>
      </c>
      <c r="M36" s="84">
        <v>0</v>
      </c>
      <c r="N36" s="85">
        <f t="shared" si="3"/>
        <v>102000</v>
      </c>
      <c r="O36" s="85">
        <f t="shared" si="3"/>
        <v>103000</v>
      </c>
      <c r="P36" s="86">
        <f t="shared" si="3"/>
        <v>107100</v>
      </c>
    </row>
    <row r="37" spans="1:16" x14ac:dyDescent="0.2">
      <c r="A37" s="97"/>
      <c r="B37" s="98"/>
      <c r="C37" s="99"/>
      <c r="D37" s="87"/>
      <c r="E37" s="87"/>
      <c r="F37" s="286" t="s">
        <v>258</v>
      </c>
      <c r="G37" s="286"/>
      <c r="H37" s="286"/>
      <c r="I37" s="286"/>
      <c r="J37" s="82">
        <v>2</v>
      </c>
      <c r="K37" s="82">
        <v>3</v>
      </c>
      <c r="L37" s="83">
        <v>6320051180</v>
      </c>
      <c r="M37" s="84">
        <v>0</v>
      </c>
      <c r="N37" s="85">
        <f>N38+N39</f>
        <v>102000</v>
      </c>
      <c r="O37" s="85">
        <f>O38+O39</f>
        <v>103000</v>
      </c>
      <c r="P37" s="86">
        <f>P38+P39</f>
        <v>107100</v>
      </c>
    </row>
    <row r="38" spans="1:16" x14ac:dyDescent="0.2">
      <c r="A38" s="97"/>
      <c r="B38" s="98"/>
      <c r="C38" s="99"/>
      <c r="D38" s="87"/>
      <c r="E38" s="87"/>
      <c r="F38" s="286" t="s">
        <v>247</v>
      </c>
      <c r="G38" s="286"/>
      <c r="H38" s="286"/>
      <c r="I38" s="286"/>
      <c r="J38" s="82">
        <v>2</v>
      </c>
      <c r="K38" s="82">
        <v>3</v>
      </c>
      <c r="L38" s="83">
        <v>6320051180</v>
      </c>
      <c r="M38" s="84">
        <v>120</v>
      </c>
      <c r="N38" s="85">
        <v>101556</v>
      </c>
      <c r="O38" s="85">
        <v>101556</v>
      </c>
      <c r="P38" s="86">
        <v>101556</v>
      </c>
    </row>
    <row r="39" spans="1:16" x14ac:dyDescent="0.2">
      <c r="A39" s="97"/>
      <c r="B39" s="98"/>
      <c r="C39" s="99"/>
      <c r="D39" s="87"/>
      <c r="E39" s="87"/>
      <c r="F39" s="286" t="s">
        <v>250</v>
      </c>
      <c r="G39" s="286"/>
      <c r="H39" s="286"/>
      <c r="I39" s="286"/>
      <c r="J39" s="82">
        <v>2</v>
      </c>
      <c r="K39" s="82">
        <v>3</v>
      </c>
      <c r="L39" s="83">
        <v>6320051180</v>
      </c>
      <c r="M39" s="84">
        <v>240</v>
      </c>
      <c r="N39" s="85">
        <v>444</v>
      </c>
      <c r="O39" s="85">
        <v>1444</v>
      </c>
      <c r="P39" s="86">
        <v>5544</v>
      </c>
    </row>
    <row r="40" spans="1:16" x14ac:dyDescent="0.2">
      <c r="A40" s="288" t="s">
        <v>231</v>
      </c>
      <c r="B40" s="289"/>
      <c r="C40" s="289"/>
      <c r="D40" s="289"/>
      <c r="E40" s="289"/>
      <c r="F40" s="289"/>
      <c r="G40" s="289"/>
      <c r="H40" s="289"/>
      <c r="I40" s="290"/>
      <c r="J40" s="75">
        <v>3</v>
      </c>
      <c r="K40" s="75">
        <v>0</v>
      </c>
      <c r="L40" s="76">
        <v>0</v>
      </c>
      <c r="M40" s="77">
        <v>0</v>
      </c>
      <c r="N40" s="78">
        <f>N41+N46</f>
        <v>143300</v>
      </c>
      <c r="O40" s="78">
        <f>O41+O46</f>
        <v>4119</v>
      </c>
      <c r="P40" s="79">
        <f>P41+P46</f>
        <v>0</v>
      </c>
    </row>
    <row r="41" spans="1:16" x14ac:dyDescent="0.2">
      <c r="A41" s="97"/>
      <c r="B41" s="98"/>
      <c r="C41" s="296" t="s">
        <v>232</v>
      </c>
      <c r="D41" s="297"/>
      <c r="E41" s="297"/>
      <c r="F41" s="297"/>
      <c r="G41" s="297"/>
      <c r="H41" s="297"/>
      <c r="I41" s="298"/>
      <c r="J41" s="75">
        <v>3</v>
      </c>
      <c r="K41" s="75">
        <v>10</v>
      </c>
      <c r="L41" s="76">
        <v>0</v>
      </c>
      <c r="M41" s="77">
        <v>0</v>
      </c>
      <c r="N41" s="78">
        <f t="shared" ref="N41:P44" si="4">N42</f>
        <v>137300</v>
      </c>
      <c r="O41" s="78">
        <f t="shared" si="4"/>
        <v>0</v>
      </c>
      <c r="P41" s="79">
        <f t="shared" si="4"/>
        <v>0</v>
      </c>
    </row>
    <row r="42" spans="1:16" x14ac:dyDescent="0.2">
      <c r="A42" s="97"/>
      <c r="B42" s="98"/>
      <c r="C42" s="99"/>
      <c r="D42" s="291" t="s">
        <v>244</v>
      </c>
      <c r="E42" s="292"/>
      <c r="F42" s="292"/>
      <c r="G42" s="292"/>
      <c r="H42" s="292"/>
      <c r="I42" s="293"/>
      <c r="J42" s="82">
        <v>3</v>
      </c>
      <c r="K42" s="82">
        <v>10</v>
      </c>
      <c r="L42" s="83">
        <v>6300000000</v>
      </c>
      <c r="M42" s="84">
        <v>0</v>
      </c>
      <c r="N42" s="85">
        <f t="shared" si="4"/>
        <v>137300</v>
      </c>
      <c r="O42" s="85">
        <f t="shared" si="4"/>
        <v>0</v>
      </c>
      <c r="P42" s="86">
        <f t="shared" si="4"/>
        <v>0</v>
      </c>
    </row>
    <row r="43" spans="1:16" x14ac:dyDescent="0.2">
      <c r="A43" s="97"/>
      <c r="B43" s="98"/>
      <c r="C43" s="99"/>
      <c r="D43" s="87"/>
      <c r="E43" s="291" t="s">
        <v>259</v>
      </c>
      <c r="F43" s="292"/>
      <c r="G43" s="292"/>
      <c r="H43" s="292"/>
      <c r="I43" s="293"/>
      <c r="J43" s="82">
        <v>3</v>
      </c>
      <c r="K43" s="82">
        <v>10</v>
      </c>
      <c r="L43" s="83">
        <v>6330000000</v>
      </c>
      <c r="M43" s="84">
        <v>0</v>
      </c>
      <c r="N43" s="85">
        <f t="shared" si="4"/>
        <v>137300</v>
      </c>
      <c r="O43" s="85">
        <f t="shared" si="4"/>
        <v>0</v>
      </c>
      <c r="P43" s="86">
        <f t="shared" si="4"/>
        <v>0</v>
      </c>
    </row>
    <row r="44" spans="1:16" x14ac:dyDescent="0.2">
      <c r="A44" s="97"/>
      <c r="B44" s="98"/>
      <c r="C44" s="99"/>
      <c r="D44" s="87"/>
      <c r="E44" s="87"/>
      <c r="F44" s="286" t="s">
        <v>260</v>
      </c>
      <c r="G44" s="286"/>
      <c r="H44" s="286"/>
      <c r="I44" s="286"/>
      <c r="J44" s="82">
        <v>3</v>
      </c>
      <c r="K44" s="82">
        <v>10</v>
      </c>
      <c r="L44" s="83">
        <v>6330095020</v>
      </c>
      <c r="M44" s="84">
        <v>0</v>
      </c>
      <c r="N44" s="85">
        <f t="shared" si="4"/>
        <v>137300</v>
      </c>
      <c r="O44" s="85">
        <f t="shared" si="4"/>
        <v>0</v>
      </c>
      <c r="P44" s="86">
        <f t="shared" si="4"/>
        <v>0</v>
      </c>
    </row>
    <row r="45" spans="1:16" x14ac:dyDescent="0.2">
      <c r="A45" s="97"/>
      <c r="B45" s="98"/>
      <c r="C45" s="99"/>
      <c r="D45" s="87"/>
      <c r="E45" s="87"/>
      <c r="F45" s="286" t="s">
        <v>250</v>
      </c>
      <c r="G45" s="286"/>
      <c r="H45" s="286"/>
      <c r="I45" s="286"/>
      <c r="J45" s="82">
        <v>3</v>
      </c>
      <c r="K45" s="82">
        <v>10</v>
      </c>
      <c r="L45" s="83">
        <v>6330095020</v>
      </c>
      <c r="M45" s="84">
        <v>240</v>
      </c>
      <c r="N45" s="85">
        <v>137300</v>
      </c>
      <c r="O45" s="85">
        <v>0</v>
      </c>
      <c r="P45" s="86">
        <v>0</v>
      </c>
    </row>
    <row r="46" spans="1:16" x14ac:dyDescent="0.2">
      <c r="A46" s="97"/>
      <c r="B46" s="98"/>
      <c r="C46" s="99"/>
      <c r="D46" s="99"/>
      <c r="E46" s="99"/>
      <c r="F46" s="295" t="s">
        <v>233</v>
      </c>
      <c r="G46" s="295"/>
      <c r="H46" s="295"/>
      <c r="I46" s="295"/>
      <c r="J46" s="75">
        <v>3</v>
      </c>
      <c r="K46" s="75">
        <v>14</v>
      </c>
      <c r="L46" s="76">
        <v>0</v>
      </c>
      <c r="M46" s="77">
        <v>0</v>
      </c>
      <c r="N46" s="78">
        <f t="shared" ref="N46:P48" si="5">N47</f>
        <v>6000</v>
      </c>
      <c r="O46" s="78">
        <f t="shared" si="5"/>
        <v>4119</v>
      </c>
      <c r="P46" s="79">
        <f t="shared" si="5"/>
        <v>0</v>
      </c>
    </row>
    <row r="47" spans="1:16" x14ac:dyDescent="0.2">
      <c r="A47" s="97"/>
      <c r="B47" s="98"/>
      <c r="C47" s="99"/>
      <c r="D47" s="87"/>
      <c r="E47" s="87"/>
      <c r="F47" s="286" t="s">
        <v>261</v>
      </c>
      <c r="G47" s="286"/>
      <c r="H47" s="286"/>
      <c r="I47" s="286"/>
      <c r="J47" s="82">
        <v>3</v>
      </c>
      <c r="K47" s="82">
        <v>14</v>
      </c>
      <c r="L47" s="83">
        <v>7700000000</v>
      </c>
      <c r="M47" s="84">
        <v>0</v>
      </c>
      <c r="N47" s="85">
        <f t="shared" si="5"/>
        <v>6000</v>
      </c>
      <c r="O47" s="85">
        <f t="shared" si="5"/>
        <v>4119</v>
      </c>
      <c r="P47" s="86">
        <f t="shared" si="5"/>
        <v>0</v>
      </c>
    </row>
    <row r="48" spans="1:16" x14ac:dyDescent="0.2">
      <c r="A48" s="97"/>
      <c r="B48" s="98"/>
      <c r="C48" s="99"/>
      <c r="D48" s="87"/>
      <c r="E48" s="87"/>
      <c r="F48" s="286" t="s">
        <v>262</v>
      </c>
      <c r="G48" s="286"/>
      <c r="H48" s="286"/>
      <c r="I48" s="286"/>
      <c r="J48" s="82">
        <v>3</v>
      </c>
      <c r="K48" s="82">
        <v>14</v>
      </c>
      <c r="L48" s="83">
        <v>7700020040</v>
      </c>
      <c r="M48" s="84">
        <v>0</v>
      </c>
      <c r="N48" s="85">
        <f t="shared" si="5"/>
        <v>6000</v>
      </c>
      <c r="O48" s="85">
        <f t="shared" si="5"/>
        <v>4119</v>
      </c>
      <c r="P48" s="86">
        <f t="shared" si="5"/>
        <v>0</v>
      </c>
    </row>
    <row r="49" spans="1:16" x14ac:dyDescent="0.2">
      <c r="A49" s="97"/>
      <c r="B49" s="98"/>
      <c r="C49" s="99"/>
      <c r="D49" s="87"/>
      <c r="E49" s="87"/>
      <c r="F49" s="286" t="s">
        <v>250</v>
      </c>
      <c r="G49" s="286"/>
      <c r="H49" s="286"/>
      <c r="I49" s="286"/>
      <c r="J49" s="82">
        <v>3</v>
      </c>
      <c r="K49" s="82">
        <v>14</v>
      </c>
      <c r="L49" s="83">
        <v>7700020040</v>
      </c>
      <c r="M49" s="84">
        <v>240</v>
      </c>
      <c r="N49" s="85">
        <v>6000</v>
      </c>
      <c r="O49" s="85">
        <v>4119</v>
      </c>
      <c r="P49" s="86">
        <v>0</v>
      </c>
    </row>
    <row r="50" spans="1:16" x14ac:dyDescent="0.2">
      <c r="A50" s="288" t="s">
        <v>234</v>
      </c>
      <c r="B50" s="289"/>
      <c r="C50" s="289"/>
      <c r="D50" s="289"/>
      <c r="E50" s="289"/>
      <c r="F50" s="289"/>
      <c r="G50" s="289"/>
      <c r="H50" s="289"/>
      <c r="I50" s="290"/>
      <c r="J50" s="75">
        <v>4</v>
      </c>
      <c r="K50" s="75">
        <v>0</v>
      </c>
      <c r="L50" s="76">
        <v>0</v>
      </c>
      <c r="M50" s="77">
        <v>0</v>
      </c>
      <c r="N50" s="78">
        <f t="shared" ref="N50:P54" si="6">N51</f>
        <v>704000</v>
      </c>
      <c r="O50" s="78">
        <f t="shared" si="6"/>
        <v>728000</v>
      </c>
      <c r="P50" s="79">
        <f t="shared" si="6"/>
        <v>756000</v>
      </c>
    </row>
    <row r="51" spans="1:16" x14ac:dyDescent="0.2">
      <c r="A51" s="97"/>
      <c r="B51" s="106"/>
      <c r="C51" s="106"/>
      <c r="D51" s="106"/>
      <c r="E51" s="106"/>
      <c r="F51" s="285" t="s">
        <v>235</v>
      </c>
      <c r="G51" s="285"/>
      <c r="H51" s="285"/>
      <c r="I51" s="285"/>
      <c r="J51" s="75">
        <v>4</v>
      </c>
      <c r="K51" s="75">
        <v>9</v>
      </c>
      <c r="L51" s="76">
        <v>0</v>
      </c>
      <c r="M51" s="77">
        <v>0</v>
      </c>
      <c r="N51" s="78">
        <f>N52</f>
        <v>704000</v>
      </c>
      <c r="O51" s="78">
        <f t="shared" si="6"/>
        <v>728000</v>
      </c>
      <c r="P51" s="79">
        <f t="shared" si="6"/>
        <v>756000</v>
      </c>
    </row>
    <row r="52" spans="1:16" x14ac:dyDescent="0.2">
      <c r="A52" s="97"/>
      <c r="B52" s="98"/>
      <c r="C52" s="291" t="s">
        <v>244</v>
      </c>
      <c r="D52" s="292"/>
      <c r="E52" s="292"/>
      <c r="F52" s="292"/>
      <c r="G52" s="292"/>
      <c r="H52" s="292"/>
      <c r="I52" s="293"/>
      <c r="J52" s="82">
        <v>4</v>
      </c>
      <c r="K52" s="82">
        <v>9</v>
      </c>
      <c r="L52" s="83">
        <v>6300000000</v>
      </c>
      <c r="M52" s="84">
        <v>0</v>
      </c>
      <c r="N52" s="85">
        <f t="shared" si="6"/>
        <v>704000</v>
      </c>
      <c r="O52" s="85">
        <f t="shared" si="6"/>
        <v>728000</v>
      </c>
      <c r="P52" s="86">
        <f t="shared" si="6"/>
        <v>756000</v>
      </c>
    </row>
    <row r="53" spans="1:16" x14ac:dyDescent="0.2">
      <c r="A53" s="97"/>
      <c r="B53" s="98"/>
      <c r="C53" s="99"/>
      <c r="D53" s="291" t="s">
        <v>263</v>
      </c>
      <c r="E53" s="292"/>
      <c r="F53" s="292"/>
      <c r="G53" s="292"/>
      <c r="H53" s="292"/>
      <c r="I53" s="293"/>
      <c r="J53" s="82">
        <v>4</v>
      </c>
      <c r="K53" s="82">
        <v>9</v>
      </c>
      <c r="L53" s="83">
        <v>6340000000</v>
      </c>
      <c r="M53" s="84">
        <v>0</v>
      </c>
      <c r="N53" s="85">
        <f t="shared" si="6"/>
        <v>704000</v>
      </c>
      <c r="O53" s="85">
        <f t="shared" si="6"/>
        <v>728000</v>
      </c>
      <c r="P53" s="86">
        <f t="shared" si="6"/>
        <v>756000</v>
      </c>
    </row>
    <row r="54" spans="1:16" x14ac:dyDescent="0.2">
      <c r="A54" s="97"/>
      <c r="B54" s="98"/>
      <c r="C54" s="99"/>
      <c r="D54" s="87"/>
      <c r="E54" s="291" t="s">
        <v>264</v>
      </c>
      <c r="F54" s="292"/>
      <c r="G54" s="292"/>
      <c r="H54" s="292"/>
      <c r="I54" s="293"/>
      <c r="J54" s="82">
        <v>4</v>
      </c>
      <c r="K54" s="82">
        <v>9</v>
      </c>
      <c r="L54" s="83">
        <v>6340095280</v>
      </c>
      <c r="M54" s="84">
        <v>0</v>
      </c>
      <c r="N54" s="85">
        <f t="shared" si="6"/>
        <v>704000</v>
      </c>
      <c r="O54" s="85">
        <f t="shared" si="6"/>
        <v>728000</v>
      </c>
      <c r="P54" s="86">
        <f t="shared" si="6"/>
        <v>756000</v>
      </c>
    </row>
    <row r="55" spans="1:16" x14ac:dyDescent="0.2">
      <c r="A55" s="97"/>
      <c r="B55" s="98"/>
      <c r="C55" s="99"/>
      <c r="D55" s="87"/>
      <c r="E55" s="87"/>
      <c r="F55" s="286" t="s">
        <v>250</v>
      </c>
      <c r="G55" s="286"/>
      <c r="H55" s="286"/>
      <c r="I55" s="286"/>
      <c r="J55" s="82">
        <v>4</v>
      </c>
      <c r="K55" s="82">
        <v>9</v>
      </c>
      <c r="L55" s="83">
        <v>6340095280</v>
      </c>
      <c r="M55" s="84">
        <v>240</v>
      </c>
      <c r="N55" s="85">
        <v>704000</v>
      </c>
      <c r="O55" s="85">
        <v>728000</v>
      </c>
      <c r="P55" s="86">
        <v>756000</v>
      </c>
    </row>
    <row r="56" spans="1:16" x14ac:dyDescent="0.2">
      <c r="A56" s="288" t="s">
        <v>236</v>
      </c>
      <c r="B56" s="289"/>
      <c r="C56" s="289"/>
      <c r="D56" s="289"/>
      <c r="E56" s="289"/>
      <c r="F56" s="289"/>
      <c r="G56" s="289"/>
      <c r="H56" s="289"/>
      <c r="I56" s="290"/>
      <c r="J56" s="75">
        <v>5</v>
      </c>
      <c r="K56" s="75">
        <v>0</v>
      </c>
      <c r="L56" s="76">
        <v>0</v>
      </c>
      <c r="M56" s="77">
        <v>0</v>
      </c>
      <c r="N56" s="78">
        <f t="shared" ref="N56:P60" si="7">N57</f>
        <v>153600</v>
      </c>
      <c r="O56" s="78">
        <f t="shared" si="7"/>
        <v>0</v>
      </c>
      <c r="P56" s="79">
        <f t="shared" si="7"/>
        <v>0</v>
      </c>
    </row>
    <row r="57" spans="1:16" x14ac:dyDescent="0.2">
      <c r="A57" s="97"/>
      <c r="B57" s="98"/>
      <c r="C57" s="296" t="s">
        <v>237</v>
      </c>
      <c r="D57" s="297"/>
      <c r="E57" s="297"/>
      <c r="F57" s="297"/>
      <c r="G57" s="297"/>
      <c r="H57" s="297"/>
      <c r="I57" s="298"/>
      <c r="J57" s="75">
        <v>5</v>
      </c>
      <c r="K57" s="75">
        <v>3</v>
      </c>
      <c r="L57" s="76">
        <v>0</v>
      </c>
      <c r="M57" s="77">
        <v>0</v>
      </c>
      <c r="N57" s="78">
        <f t="shared" si="7"/>
        <v>153600</v>
      </c>
      <c r="O57" s="78">
        <f t="shared" si="7"/>
        <v>0</v>
      </c>
      <c r="P57" s="79">
        <f t="shared" si="7"/>
        <v>0</v>
      </c>
    </row>
    <row r="58" spans="1:16" x14ac:dyDescent="0.2">
      <c r="A58" s="97"/>
      <c r="B58" s="98"/>
      <c r="C58" s="99"/>
      <c r="D58" s="291" t="s">
        <v>244</v>
      </c>
      <c r="E58" s="292"/>
      <c r="F58" s="292"/>
      <c r="G58" s="292"/>
      <c r="H58" s="292"/>
      <c r="I58" s="293"/>
      <c r="J58" s="82">
        <v>5</v>
      </c>
      <c r="K58" s="82">
        <v>3</v>
      </c>
      <c r="L58" s="83">
        <v>6300000000</v>
      </c>
      <c r="M58" s="84">
        <v>0</v>
      </c>
      <c r="N58" s="85">
        <f>N59</f>
        <v>153600</v>
      </c>
      <c r="O58" s="85">
        <f t="shared" si="7"/>
        <v>0</v>
      </c>
      <c r="P58" s="86">
        <f t="shared" si="7"/>
        <v>0</v>
      </c>
    </row>
    <row r="59" spans="1:16" x14ac:dyDescent="0.2">
      <c r="A59" s="97"/>
      <c r="B59" s="98"/>
      <c r="C59" s="99"/>
      <c r="D59" s="87"/>
      <c r="E59" s="291" t="s">
        <v>265</v>
      </c>
      <c r="F59" s="292"/>
      <c r="G59" s="292"/>
      <c r="H59" s="292"/>
      <c r="I59" s="293"/>
      <c r="J59" s="82">
        <v>5</v>
      </c>
      <c r="K59" s="82">
        <v>3</v>
      </c>
      <c r="L59" s="83">
        <v>6350000000</v>
      </c>
      <c r="M59" s="84">
        <v>0</v>
      </c>
      <c r="N59" s="85">
        <f>N60</f>
        <v>153600</v>
      </c>
      <c r="O59" s="85">
        <f>O60</f>
        <v>0</v>
      </c>
      <c r="P59" s="86">
        <f t="shared" si="7"/>
        <v>0</v>
      </c>
    </row>
    <row r="60" spans="1:16" x14ac:dyDescent="0.2">
      <c r="A60" s="97"/>
      <c r="B60" s="98"/>
      <c r="C60" s="99"/>
      <c r="D60" s="87"/>
      <c r="E60" s="87"/>
      <c r="F60" s="286" t="s">
        <v>266</v>
      </c>
      <c r="G60" s="286"/>
      <c r="H60" s="286"/>
      <c r="I60" s="286"/>
      <c r="J60" s="82">
        <v>5</v>
      </c>
      <c r="K60" s="82">
        <v>3</v>
      </c>
      <c r="L60" s="83">
        <v>6350095310</v>
      </c>
      <c r="M60" s="84">
        <v>0</v>
      </c>
      <c r="N60" s="85">
        <f t="shared" si="7"/>
        <v>153600</v>
      </c>
      <c r="O60" s="85">
        <f t="shared" si="7"/>
        <v>0</v>
      </c>
      <c r="P60" s="86">
        <f t="shared" si="7"/>
        <v>0</v>
      </c>
    </row>
    <row r="61" spans="1:16" x14ac:dyDescent="0.2">
      <c r="A61" s="97"/>
      <c r="B61" s="98"/>
      <c r="C61" s="99"/>
      <c r="D61" s="87"/>
      <c r="E61" s="87"/>
      <c r="F61" s="286" t="s">
        <v>250</v>
      </c>
      <c r="G61" s="286"/>
      <c r="H61" s="286"/>
      <c r="I61" s="286"/>
      <c r="J61" s="82">
        <v>5</v>
      </c>
      <c r="K61" s="82">
        <v>3</v>
      </c>
      <c r="L61" s="83">
        <v>6350095310</v>
      </c>
      <c r="M61" s="84">
        <v>240</v>
      </c>
      <c r="N61" s="85">
        <v>153600</v>
      </c>
      <c r="O61" s="85">
        <v>0</v>
      </c>
      <c r="P61" s="86">
        <v>0</v>
      </c>
    </row>
    <row r="62" spans="1:16" x14ac:dyDescent="0.2">
      <c r="A62" s="288" t="s">
        <v>238</v>
      </c>
      <c r="B62" s="289"/>
      <c r="C62" s="289"/>
      <c r="D62" s="289"/>
      <c r="E62" s="289"/>
      <c r="F62" s="289"/>
      <c r="G62" s="289"/>
      <c r="H62" s="289"/>
      <c r="I62" s="290"/>
      <c r="J62" s="75">
        <v>8</v>
      </c>
      <c r="K62" s="75">
        <v>0</v>
      </c>
      <c r="L62" s="76">
        <v>0</v>
      </c>
      <c r="M62" s="77">
        <v>0</v>
      </c>
      <c r="N62" s="78">
        <f t="shared" ref="N62:P64" si="8">N63</f>
        <v>2042200</v>
      </c>
      <c r="O62" s="78">
        <f t="shared" si="8"/>
        <v>2033781</v>
      </c>
      <c r="P62" s="79">
        <f t="shared" si="8"/>
        <v>2022200</v>
      </c>
    </row>
    <row r="63" spans="1:16" x14ac:dyDescent="0.2">
      <c r="A63" s="97"/>
      <c r="B63" s="98"/>
      <c r="C63" s="296" t="s">
        <v>239</v>
      </c>
      <c r="D63" s="297"/>
      <c r="E63" s="297"/>
      <c r="F63" s="297"/>
      <c r="G63" s="297"/>
      <c r="H63" s="297"/>
      <c r="I63" s="298"/>
      <c r="J63" s="75">
        <v>8</v>
      </c>
      <c r="K63" s="75">
        <v>1</v>
      </c>
      <c r="L63" s="76">
        <v>0</v>
      </c>
      <c r="M63" s="77">
        <v>0</v>
      </c>
      <c r="N63" s="78">
        <f t="shared" si="8"/>
        <v>2042200</v>
      </c>
      <c r="O63" s="78">
        <f t="shared" si="8"/>
        <v>2033781</v>
      </c>
      <c r="P63" s="79">
        <f t="shared" si="8"/>
        <v>2022200</v>
      </c>
    </row>
    <row r="64" spans="1:16" x14ac:dyDescent="0.2">
      <c r="A64" s="97"/>
      <c r="B64" s="98"/>
      <c r="C64" s="99"/>
      <c r="D64" s="291" t="s">
        <v>244</v>
      </c>
      <c r="E64" s="292"/>
      <c r="F64" s="292"/>
      <c r="G64" s="292"/>
      <c r="H64" s="292"/>
      <c r="I64" s="293"/>
      <c r="J64" s="82">
        <v>8</v>
      </c>
      <c r="K64" s="82">
        <v>1</v>
      </c>
      <c r="L64" s="83">
        <v>6300000000</v>
      </c>
      <c r="M64" s="84">
        <v>0</v>
      </c>
      <c r="N64" s="85">
        <f t="shared" si="8"/>
        <v>2042200</v>
      </c>
      <c r="O64" s="85">
        <f t="shared" si="8"/>
        <v>2033781</v>
      </c>
      <c r="P64" s="86">
        <f t="shared" si="8"/>
        <v>2022200</v>
      </c>
    </row>
    <row r="65" spans="1:16" x14ac:dyDescent="0.2">
      <c r="A65" s="97"/>
      <c r="B65" s="98"/>
      <c r="C65" s="99"/>
      <c r="D65" s="87"/>
      <c r="E65" s="291" t="s">
        <v>267</v>
      </c>
      <c r="F65" s="292"/>
      <c r="G65" s="292"/>
      <c r="H65" s="292"/>
      <c r="I65" s="293"/>
      <c r="J65" s="82">
        <v>8</v>
      </c>
      <c r="K65" s="82">
        <v>1</v>
      </c>
      <c r="L65" s="83">
        <v>6360000000</v>
      </c>
      <c r="M65" s="84">
        <v>0</v>
      </c>
      <c r="N65" s="85">
        <f t="shared" ref="N65:P65" si="9">N66+N68</f>
        <v>2042200</v>
      </c>
      <c r="O65" s="85">
        <f>O66+O68</f>
        <v>2033781</v>
      </c>
      <c r="P65" s="86">
        <f t="shared" si="9"/>
        <v>2022200</v>
      </c>
    </row>
    <row r="66" spans="1:16" x14ac:dyDescent="0.2">
      <c r="A66" s="97"/>
      <c r="B66" s="98"/>
      <c r="C66" s="99"/>
      <c r="D66" s="87"/>
      <c r="E66" s="87"/>
      <c r="F66" s="286" t="s">
        <v>268</v>
      </c>
      <c r="G66" s="286"/>
      <c r="H66" s="286"/>
      <c r="I66" s="286"/>
      <c r="J66" s="82">
        <v>8</v>
      </c>
      <c r="K66" s="82">
        <v>1</v>
      </c>
      <c r="L66" s="83">
        <v>6360075080</v>
      </c>
      <c r="M66" s="84">
        <v>0</v>
      </c>
      <c r="N66" s="85">
        <f t="shared" ref="N66:P66" si="10">N67</f>
        <v>2022200</v>
      </c>
      <c r="O66" s="85">
        <f t="shared" si="10"/>
        <v>2022200</v>
      </c>
      <c r="P66" s="86">
        <f t="shared" si="10"/>
        <v>2022200</v>
      </c>
    </row>
    <row r="67" spans="1:16" x14ac:dyDescent="0.2">
      <c r="A67" s="97"/>
      <c r="B67" s="98"/>
      <c r="C67" s="99"/>
      <c r="D67" s="87"/>
      <c r="E67" s="87"/>
      <c r="F67" s="286" t="s">
        <v>253</v>
      </c>
      <c r="G67" s="286"/>
      <c r="H67" s="286"/>
      <c r="I67" s="286"/>
      <c r="J67" s="82">
        <v>8</v>
      </c>
      <c r="K67" s="82">
        <v>1</v>
      </c>
      <c r="L67" s="83">
        <v>6360075080</v>
      </c>
      <c r="M67" s="84" t="s">
        <v>269</v>
      </c>
      <c r="N67" s="85">
        <v>2022200</v>
      </c>
      <c r="O67" s="85">
        <v>2022200</v>
      </c>
      <c r="P67" s="86">
        <v>2022200</v>
      </c>
    </row>
    <row r="68" spans="1:16" x14ac:dyDescent="0.2">
      <c r="A68" s="97"/>
      <c r="B68" s="98"/>
      <c r="C68" s="99"/>
      <c r="D68" s="87"/>
      <c r="E68" s="87"/>
      <c r="F68" s="286" t="s">
        <v>270</v>
      </c>
      <c r="G68" s="286"/>
      <c r="H68" s="286"/>
      <c r="I68" s="286"/>
      <c r="J68" s="82">
        <v>8</v>
      </c>
      <c r="K68" s="82">
        <v>1</v>
      </c>
      <c r="L68" s="83">
        <v>6360095220</v>
      </c>
      <c r="M68" s="84">
        <v>0</v>
      </c>
      <c r="N68" s="85">
        <f>N69</f>
        <v>20000</v>
      </c>
      <c r="O68" s="85">
        <f>O69</f>
        <v>11581</v>
      </c>
      <c r="P68" s="86">
        <f t="shared" ref="P68" si="11">P69</f>
        <v>0</v>
      </c>
    </row>
    <row r="69" spans="1:16" x14ac:dyDescent="0.2">
      <c r="A69" s="97"/>
      <c r="B69" s="98"/>
      <c r="C69" s="99"/>
      <c r="D69" s="87"/>
      <c r="E69" s="291" t="s">
        <v>250</v>
      </c>
      <c r="F69" s="292"/>
      <c r="G69" s="292"/>
      <c r="H69" s="292"/>
      <c r="I69" s="293"/>
      <c r="J69" s="82">
        <v>8</v>
      </c>
      <c r="K69" s="82">
        <v>1</v>
      </c>
      <c r="L69" s="83">
        <v>6360095220</v>
      </c>
      <c r="M69" s="84">
        <v>240</v>
      </c>
      <c r="N69" s="85">
        <v>20000</v>
      </c>
      <c r="O69" s="85">
        <v>11581</v>
      </c>
      <c r="P69" s="86">
        <v>0</v>
      </c>
    </row>
    <row r="70" spans="1:16" ht="13.5" thickBot="1" x14ac:dyDescent="0.25">
      <c r="A70" s="92"/>
      <c r="B70" s="92"/>
      <c r="C70" s="92"/>
      <c r="D70" s="92"/>
      <c r="E70" s="92"/>
      <c r="F70" s="287" t="s">
        <v>240</v>
      </c>
      <c r="G70" s="287"/>
      <c r="H70" s="287"/>
      <c r="I70" s="287"/>
      <c r="J70" s="107"/>
      <c r="K70" s="93"/>
      <c r="L70" s="94"/>
      <c r="M70" s="94"/>
      <c r="N70" s="95">
        <f>N10+N33+N40+N50+N56+N62</f>
        <v>5721600</v>
      </c>
      <c r="O70" s="95">
        <f>O10+O33+O40+O50+O56+O62</f>
        <v>5316600</v>
      </c>
      <c r="P70" s="96">
        <f>P10+P33+P40+P50+P56+P62</f>
        <v>5237700</v>
      </c>
    </row>
    <row r="71" spans="1:16" x14ac:dyDescent="0.2">
      <c r="A71" s="92"/>
      <c r="B71" s="92"/>
      <c r="C71" s="92"/>
      <c r="D71" s="92"/>
      <c r="E71" s="92"/>
      <c r="F71" s="108"/>
      <c r="G71" s="108"/>
      <c r="H71" s="108"/>
      <c r="I71" s="108"/>
      <c r="J71" s="109"/>
      <c r="K71" s="109"/>
      <c r="L71" s="109"/>
      <c r="M71" s="109"/>
      <c r="N71" s="109"/>
      <c r="O71" s="109"/>
      <c r="P71" s="109"/>
    </row>
    <row r="72" spans="1:16" x14ac:dyDescent="0.2">
      <c r="A72" s="92"/>
      <c r="B72" s="92"/>
      <c r="C72" s="92"/>
      <c r="D72" s="92"/>
      <c r="E72" s="92"/>
      <c r="F72" s="108"/>
      <c r="G72" s="108"/>
      <c r="H72" s="108"/>
      <c r="I72" s="108"/>
      <c r="J72" s="109"/>
      <c r="K72" s="109"/>
      <c r="L72" s="109"/>
      <c r="M72" s="109"/>
      <c r="N72" s="109"/>
      <c r="O72" s="109"/>
      <c r="P72" s="109"/>
    </row>
    <row r="73" spans="1:16" x14ac:dyDescent="0.2">
      <c r="A73" s="92"/>
      <c r="B73" s="92"/>
      <c r="C73" s="92"/>
      <c r="D73" s="92"/>
      <c r="E73" s="92"/>
      <c r="F73" s="108"/>
      <c r="G73" s="108"/>
      <c r="H73" s="108"/>
      <c r="I73" s="108"/>
      <c r="J73" s="109"/>
      <c r="K73" s="109"/>
      <c r="L73" s="109"/>
      <c r="M73" s="109"/>
      <c r="N73" s="109"/>
      <c r="O73" s="109"/>
      <c r="P73" s="109"/>
    </row>
    <row r="74" spans="1:16" x14ac:dyDescent="0.2">
      <c r="A74" s="92"/>
      <c r="B74" s="92"/>
      <c r="C74" s="92"/>
      <c r="D74" s="92"/>
      <c r="E74" s="92"/>
      <c r="F74" s="108"/>
      <c r="G74" s="108"/>
      <c r="H74" s="108"/>
      <c r="I74" s="108"/>
      <c r="J74" s="109"/>
      <c r="K74" s="109"/>
      <c r="L74" s="109"/>
      <c r="M74" s="109"/>
      <c r="N74" s="109"/>
      <c r="O74" s="109"/>
      <c r="P74" s="109"/>
    </row>
    <row r="75" spans="1:16" x14ac:dyDescent="0.2">
      <c r="A75" s="92"/>
      <c r="B75" s="92"/>
      <c r="C75" s="92"/>
      <c r="D75" s="92"/>
      <c r="E75" s="92"/>
      <c r="F75" s="108"/>
      <c r="G75" s="108"/>
      <c r="H75" s="108"/>
      <c r="I75" s="108"/>
      <c r="J75" s="109"/>
      <c r="K75" s="109"/>
      <c r="L75" s="109"/>
      <c r="M75" s="109"/>
      <c r="N75" s="109"/>
      <c r="O75" s="109"/>
      <c r="P75" s="109"/>
    </row>
    <row r="76" spans="1:16" x14ac:dyDescent="0.2">
      <c r="A76" s="92"/>
      <c r="B76" s="92"/>
      <c r="C76" s="92"/>
      <c r="D76" s="92"/>
      <c r="E76" s="92"/>
      <c r="F76" s="108"/>
      <c r="G76" s="108"/>
      <c r="H76" s="108"/>
      <c r="I76" s="108"/>
      <c r="J76" s="109"/>
      <c r="K76" s="109"/>
      <c r="L76" s="109"/>
      <c r="M76" s="109"/>
      <c r="N76" s="109"/>
      <c r="O76" s="109"/>
      <c r="P76" s="109"/>
    </row>
    <row r="77" spans="1:16" x14ac:dyDescent="0.2">
      <c r="A77" s="92"/>
      <c r="B77" s="92"/>
      <c r="C77" s="92"/>
      <c r="D77" s="92"/>
      <c r="E77" s="92"/>
      <c r="F77" s="108"/>
      <c r="G77" s="108"/>
      <c r="H77" s="108"/>
      <c r="I77" s="108"/>
      <c r="J77" s="109"/>
      <c r="K77" s="109"/>
      <c r="L77" s="109"/>
      <c r="M77" s="109"/>
      <c r="N77" s="109"/>
      <c r="O77" s="109"/>
      <c r="P77" s="109"/>
    </row>
    <row r="78" spans="1:16" x14ac:dyDescent="0.2">
      <c r="A78" s="92"/>
      <c r="B78" s="92"/>
      <c r="C78" s="92"/>
      <c r="D78" s="92"/>
      <c r="E78" s="92"/>
      <c r="F78" s="108"/>
      <c r="G78" s="108"/>
      <c r="H78" s="108"/>
      <c r="I78" s="108"/>
      <c r="J78" s="109"/>
      <c r="K78" s="109"/>
      <c r="L78" s="109"/>
      <c r="M78" s="109"/>
      <c r="N78" s="109"/>
      <c r="O78" s="109"/>
      <c r="P78" s="109"/>
    </row>
    <row r="79" spans="1:16" x14ac:dyDescent="0.2">
      <c r="A79" s="92"/>
      <c r="B79" s="92"/>
      <c r="C79" s="92"/>
      <c r="D79" s="92"/>
      <c r="E79" s="92"/>
      <c r="F79" s="108"/>
      <c r="G79" s="108"/>
      <c r="H79" s="108"/>
      <c r="I79" s="108"/>
      <c r="J79" s="109"/>
      <c r="K79" s="109"/>
      <c r="L79" s="109"/>
      <c r="M79" s="109"/>
      <c r="N79" s="109"/>
      <c r="O79" s="109"/>
      <c r="P79" s="109"/>
    </row>
    <row r="80" spans="1:16" x14ac:dyDescent="0.2">
      <c r="A80" s="92"/>
      <c r="B80" s="92"/>
      <c r="C80" s="92"/>
      <c r="D80" s="92"/>
      <c r="E80" s="92"/>
      <c r="F80" s="108"/>
      <c r="G80" s="108"/>
      <c r="H80" s="108"/>
      <c r="I80" s="108"/>
      <c r="J80" s="109"/>
      <c r="K80" s="109"/>
      <c r="L80" s="109"/>
      <c r="M80" s="109"/>
      <c r="N80" s="109"/>
      <c r="O80" s="109"/>
      <c r="P80" s="109"/>
    </row>
    <row r="81" spans="1:16" x14ac:dyDescent="0.2">
      <c r="A81" s="92"/>
      <c r="B81" s="92"/>
      <c r="C81" s="92"/>
      <c r="D81" s="92"/>
      <c r="E81" s="92"/>
      <c r="F81" s="108"/>
      <c r="G81" s="108"/>
      <c r="H81" s="108"/>
      <c r="I81" s="108"/>
      <c r="J81" s="109"/>
      <c r="K81" s="109"/>
      <c r="L81" s="109"/>
      <c r="M81" s="109"/>
      <c r="N81" s="109"/>
      <c r="O81" s="109"/>
      <c r="P81" s="109"/>
    </row>
    <row r="82" spans="1:16" x14ac:dyDescent="0.2">
      <c r="A82" s="92"/>
      <c r="B82" s="92"/>
      <c r="C82" s="92"/>
      <c r="D82" s="92"/>
      <c r="E82" s="92"/>
      <c r="F82" s="108"/>
      <c r="G82" s="108"/>
      <c r="H82" s="108"/>
      <c r="I82" s="108"/>
      <c r="J82" s="109"/>
      <c r="K82" s="109"/>
      <c r="L82" s="109"/>
      <c r="M82" s="109"/>
      <c r="N82" s="109"/>
      <c r="O82" s="109"/>
      <c r="P82" s="109"/>
    </row>
  </sheetData>
  <mergeCells count="68">
    <mergeCell ref="E69:I69"/>
    <mergeCell ref="F70:I70"/>
    <mergeCell ref="C63:I63"/>
    <mergeCell ref="D64:I64"/>
    <mergeCell ref="E65:I65"/>
    <mergeCell ref="F66:I66"/>
    <mergeCell ref="F67:I67"/>
    <mergeCell ref="F68:I68"/>
    <mergeCell ref="A62:I62"/>
    <mergeCell ref="F51:I51"/>
    <mergeCell ref="C52:I52"/>
    <mergeCell ref="D53:I53"/>
    <mergeCell ref="E54:I54"/>
    <mergeCell ref="F55:I55"/>
    <mergeCell ref="A56:I56"/>
    <mergeCell ref="C57:I57"/>
    <mergeCell ref="D58:I58"/>
    <mergeCell ref="E59:I59"/>
    <mergeCell ref="F60:I60"/>
    <mergeCell ref="F61:I61"/>
    <mergeCell ref="A50:I50"/>
    <mergeCell ref="F39:I39"/>
    <mergeCell ref="A40:I40"/>
    <mergeCell ref="C41:I41"/>
    <mergeCell ref="D42:I42"/>
    <mergeCell ref="E43:I43"/>
    <mergeCell ref="F44:I44"/>
    <mergeCell ref="F45:I45"/>
    <mergeCell ref="F46:I46"/>
    <mergeCell ref="F47:I47"/>
    <mergeCell ref="F48:I48"/>
    <mergeCell ref="F49:I49"/>
    <mergeCell ref="F38:I38"/>
    <mergeCell ref="F27:I27"/>
    <mergeCell ref="F28:I28"/>
    <mergeCell ref="F29:I29"/>
    <mergeCell ref="F30:I30"/>
    <mergeCell ref="F31:I31"/>
    <mergeCell ref="F32:I32"/>
    <mergeCell ref="A33:I33"/>
    <mergeCell ref="C34:I34"/>
    <mergeCell ref="D35:I35"/>
    <mergeCell ref="E36:I36"/>
    <mergeCell ref="F37:I37"/>
    <mergeCell ref="F26:I26"/>
    <mergeCell ref="E15:I15"/>
    <mergeCell ref="E16:I16"/>
    <mergeCell ref="C17:I17"/>
    <mergeCell ref="D18:I18"/>
    <mergeCell ref="E19:I19"/>
    <mergeCell ref="F20:I20"/>
    <mergeCell ref="F21:I21"/>
    <mergeCell ref="F22:I22"/>
    <mergeCell ref="F23:I23"/>
    <mergeCell ref="F24:I24"/>
    <mergeCell ref="F25:I25"/>
    <mergeCell ref="E14:I14"/>
    <mergeCell ref="M1:P1"/>
    <mergeCell ref="M2:P2"/>
    <mergeCell ref="M3:P3"/>
    <mergeCell ref="M4:P4"/>
    <mergeCell ref="A6:P6"/>
    <mergeCell ref="A7:M7"/>
    <mergeCell ref="A9:I9"/>
    <mergeCell ref="A10:I10"/>
    <mergeCell ref="C11:I11"/>
    <mergeCell ref="D12:I12"/>
    <mergeCell ref="E13:I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showGridLines="0" topLeftCell="J1" workbookViewId="0">
      <selection activeCell="J1" sqref="J1"/>
    </sheetView>
  </sheetViews>
  <sheetFormatPr defaultRowHeight="15" x14ac:dyDescent="0.2"/>
  <cols>
    <col min="1" max="1" width="1.42578125" style="110" hidden="1" customWidth="1"/>
    <col min="2" max="3" width="0.85546875" style="110" hidden="1" customWidth="1"/>
    <col min="4" max="4" width="0.28515625" style="110" hidden="1" customWidth="1"/>
    <col min="5" max="5" width="0.5703125" style="110" hidden="1" customWidth="1"/>
    <col min="6" max="6" width="0.7109375" style="110" hidden="1" customWidth="1"/>
    <col min="7" max="7" width="0.28515625" style="110" hidden="1" customWidth="1"/>
    <col min="8" max="8" width="0.5703125" style="110" hidden="1" customWidth="1"/>
    <col min="9" max="9" width="0.7109375" style="110" hidden="1" customWidth="1"/>
    <col min="10" max="10" width="30.85546875" style="110" customWidth="1"/>
    <col min="11" max="11" width="6.85546875" style="43" customWidth="1"/>
    <col min="12" max="12" width="0" style="43" hidden="1" customWidth="1"/>
    <col min="13" max="13" width="4.85546875" style="43" customWidth="1"/>
    <col min="14" max="14" width="3.85546875" style="43" customWidth="1"/>
    <col min="15" max="15" width="12.5703125" style="258" customWidth="1"/>
    <col min="16" max="16" width="5.5703125" style="258" customWidth="1"/>
    <col min="17" max="24" width="0" style="43" hidden="1" customWidth="1"/>
    <col min="25" max="25" width="12.42578125" style="43" customWidth="1"/>
    <col min="26" max="26" width="12.5703125" style="43" customWidth="1"/>
    <col min="27" max="27" width="13.85546875" style="43" customWidth="1"/>
    <col min="28" max="28" width="10.42578125" style="43" customWidth="1"/>
    <col min="29" max="29" width="21.28515625" style="43" customWidth="1"/>
    <col min="30" max="30" width="0.28515625" style="43" customWidth="1"/>
    <col min="31" max="16384" width="9.140625" style="43"/>
  </cols>
  <sheetData>
    <row r="1" spans="1:28" x14ac:dyDescent="0.2"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2"/>
      <c r="M1" s="112"/>
      <c r="N1" s="112"/>
      <c r="O1" s="113"/>
      <c r="P1" s="113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8" x14ac:dyDescent="0.2"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2"/>
      <c r="N2" s="112"/>
      <c r="O2" s="113" t="s">
        <v>271</v>
      </c>
      <c r="P2" s="113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 t="s">
        <v>272</v>
      </c>
    </row>
    <row r="3" spans="1:28" x14ac:dyDescent="0.2">
      <c r="B3" s="111"/>
      <c r="C3" s="111"/>
      <c r="D3" s="111"/>
      <c r="E3" s="111"/>
      <c r="F3" s="111"/>
      <c r="G3" s="111"/>
      <c r="H3" s="111"/>
      <c r="I3" s="111"/>
      <c r="J3" s="111"/>
      <c r="K3" s="112" t="s">
        <v>273</v>
      </c>
      <c r="L3" s="112"/>
      <c r="M3" s="112"/>
      <c r="N3" s="112"/>
      <c r="O3" s="113"/>
      <c r="P3" s="113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8" x14ac:dyDescent="0.2">
      <c r="B4" s="111"/>
      <c r="C4" s="111"/>
      <c r="D4" s="111"/>
      <c r="E4" s="111"/>
      <c r="F4" s="111"/>
      <c r="G4" s="111"/>
      <c r="H4" s="111"/>
      <c r="I4" s="111"/>
      <c r="J4" s="111"/>
      <c r="K4" s="112" t="s">
        <v>274</v>
      </c>
      <c r="L4" s="112"/>
      <c r="M4" s="112"/>
      <c r="N4" s="112"/>
      <c r="O4" s="113"/>
      <c r="P4" s="113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8" ht="15.75" customHeight="1" x14ac:dyDescent="0.25">
      <c r="B5" s="114" t="s">
        <v>275</v>
      </c>
      <c r="C5" s="115"/>
      <c r="D5" s="115"/>
      <c r="E5" s="115"/>
      <c r="F5" s="115"/>
      <c r="G5" s="115"/>
      <c r="H5" s="115"/>
      <c r="I5" s="115"/>
      <c r="J5" s="299" t="s">
        <v>276</v>
      </c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</row>
    <row r="6" spans="1:28" ht="15.75" customHeight="1" x14ac:dyDescent="0.2">
      <c r="B6" s="116" t="s">
        <v>277</v>
      </c>
      <c r="C6" s="116"/>
      <c r="D6" s="116"/>
      <c r="E6" s="116"/>
      <c r="F6" s="116"/>
      <c r="G6" s="116"/>
      <c r="H6" s="116"/>
      <c r="I6" s="116"/>
      <c r="J6" s="301" t="s">
        <v>278</v>
      </c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</row>
    <row r="7" spans="1:28" ht="12.75" customHeight="1" x14ac:dyDescent="0.25">
      <c r="A7" s="117"/>
      <c r="B7" s="118"/>
      <c r="C7" s="118"/>
      <c r="D7" s="118"/>
      <c r="E7" s="118"/>
      <c r="F7" s="118"/>
      <c r="G7" s="118"/>
      <c r="H7" s="118"/>
      <c r="I7" s="118"/>
      <c r="J7" s="119" t="s">
        <v>279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67"/>
      <c r="W7" s="67"/>
      <c r="X7" s="120"/>
      <c r="Y7" s="120"/>
      <c r="Z7" s="120"/>
      <c r="AA7" s="120"/>
      <c r="AB7" s="121"/>
    </row>
    <row r="8" spans="1:28" ht="18" customHeight="1" x14ac:dyDescent="0.2">
      <c r="A8" s="117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67"/>
      <c r="W8" s="67"/>
      <c r="X8" s="120"/>
      <c r="Y8" s="120"/>
      <c r="Z8" s="120"/>
      <c r="AA8" s="120"/>
      <c r="AB8" s="121"/>
    </row>
    <row r="9" spans="1:28" ht="25.5" customHeight="1" thickBot="1" x14ac:dyDescent="0.25">
      <c r="A9" s="122"/>
      <c r="B9" s="123"/>
      <c r="C9" s="124" t="s">
        <v>218</v>
      </c>
      <c r="D9" s="125"/>
      <c r="E9" s="125"/>
      <c r="F9" s="125"/>
      <c r="G9" s="125"/>
      <c r="H9" s="125"/>
      <c r="I9" s="125"/>
      <c r="J9" s="125"/>
      <c r="K9" s="126"/>
      <c r="L9" s="126"/>
      <c r="M9" s="127"/>
      <c r="N9" s="127"/>
      <c r="O9" s="127"/>
      <c r="P9" s="127"/>
      <c r="Q9" s="128"/>
      <c r="R9" s="127"/>
      <c r="S9" s="127"/>
      <c r="T9" s="129"/>
      <c r="U9" s="123"/>
      <c r="V9" s="67"/>
      <c r="W9" s="67"/>
      <c r="X9" s="120"/>
      <c r="Y9" s="120"/>
      <c r="Z9" s="120"/>
      <c r="AA9" s="120" t="s">
        <v>280</v>
      </c>
      <c r="AB9" s="121"/>
    </row>
    <row r="10" spans="1:28" ht="36.75" customHeight="1" thickBot="1" x14ac:dyDescent="0.25">
      <c r="A10" s="117"/>
      <c r="B10" s="303" t="s">
        <v>40</v>
      </c>
      <c r="C10" s="304"/>
      <c r="D10" s="304"/>
      <c r="E10" s="304"/>
      <c r="F10" s="304"/>
      <c r="G10" s="304"/>
      <c r="H10" s="304"/>
      <c r="I10" s="304"/>
      <c r="J10" s="305"/>
      <c r="K10" s="130" t="s">
        <v>281</v>
      </c>
      <c r="L10" s="73" t="s">
        <v>282</v>
      </c>
      <c r="M10" s="73" t="s">
        <v>220</v>
      </c>
      <c r="N10" s="131" t="s">
        <v>221</v>
      </c>
      <c r="O10" s="132" t="s">
        <v>283</v>
      </c>
      <c r="P10" s="133" t="s">
        <v>284</v>
      </c>
      <c r="Q10" s="134" t="s">
        <v>285</v>
      </c>
      <c r="R10" s="135" t="s">
        <v>286</v>
      </c>
      <c r="S10" s="134" t="s">
        <v>287</v>
      </c>
      <c r="T10" s="134" t="s">
        <v>288</v>
      </c>
      <c r="U10" s="134" t="s">
        <v>289</v>
      </c>
      <c r="V10" s="134" t="s">
        <v>290</v>
      </c>
      <c r="W10" s="136" t="s">
        <v>291</v>
      </c>
      <c r="X10" s="137"/>
      <c r="Y10" s="138">
        <v>2021</v>
      </c>
      <c r="Z10" s="139">
        <v>2022</v>
      </c>
      <c r="AA10" s="140">
        <v>2023</v>
      </c>
      <c r="AB10" s="141" t="s">
        <v>218</v>
      </c>
    </row>
    <row r="11" spans="1:28" ht="27" customHeight="1" x14ac:dyDescent="0.2">
      <c r="A11" s="142"/>
      <c r="B11" s="306" t="s">
        <v>292</v>
      </c>
      <c r="C11" s="306"/>
      <c r="D11" s="306"/>
      <c r="E11" s="306"/>
      <c r="F11" s="306"/>
      <c r="G11" s="306"/>
      <c r="H11" s="306"/>
      <c r="I11" s="306"/>
      <c r="J11" s="307"/>
      <c r="K11" s="143">
        <v>133</v>
      </c>
      <c r="L11" s="144">
        <v>0</v>
      </c>
      <c r="M11" s="145">
        <v>0</v>
      </c>
      <c r="N11" s="145">
        <v>0</v>
      </c>
      <c r="O11" s="146">
        <v>0</v>
      </c>
      <c r="P11" s="147">
        <v>0</v>
      </c>
      <c r="Q11" s="148"/>
      <c r="R11" s="149">
        <v>0</v>
      </c>
      <c r="S11" s="308"/>
      <c r="T11" s="308"/>
      <c r="U11" s="308"/>
      <c r="V11" s="308"/>
      <c r="W11" s="150">
        <v>0</v>
      </c>
      <c r="X11" s="151">
        <v>0</v>
      </c>
      <c r="Y11" s="152">
        <f>Y12+Y43+Y53+Y65+Y73+Y80+Y90</f>
        <v>5721600</v>
      </c>
      <c r="Z11" s="152">
        <f>Z12+Z43+Z53+Z65+Z73+Z80+Z90</f>
        <v>5316600</v>
      </c>
      <c r="AA11" s="153">
        <f>AA12+AA33+AA38+AA43+AA53+AA65+AA73+AA80</f>
        <v>5237700</v>
      </c>
      <c r="AB11" s="154" t="s">
        <v>218</v>
      </c>
    </row>
    <row r="12" spans="1:28" ht="25.5" customHeight="1" x14ac:dyDescent="0.2">
      <c r="A12" s="142"/>
      <c r="B12" s="309" t="s">
        <v>224</v>
      </c>
      <c r="C12" s="309"/>
      <c r="D12" s="309"/>
      <c r="E12" s="309"/>
      <c r="F12" s="309"/>
      <c r="G12" s="309"/>
      <c r="H12" s="309"/>
      <c r="I12" s="309"/>
      <c r="J12" s="310"/>
      <c r="K12" s="155">
        <v>133</v>
      </c>
      <c r="L12" s="156">
        <v>100</v>
      </c>
      <c r="M12" s="157">
        <v>1</v>
      </c>
      <c r="N12" s="157">
        <v>0</v>
      </c>
      <c r="O12" s="158">
        <v>0</v>
      </c>
      <c r="P12" s="77">
        <v>0</v>
      </c>
      <c r="Q12" s="159"/>
      <c r="R12" s="160">
        <v>0</v>
      </c>
      <c r="S12" s="311"/>
      <c r="T12" s="311"/>
      <c r="U12" s="311"/>
      <c r="V12" s="311"/>
      <c r="W12" s="161">
        <v>0</v>
      </c>
      <c r="X12" s="162">
        <v>0</v>
      </c>
      <c r="Y12" s="163">
        <f>Y13+Y20+Y33+Y38</f>
        <v>2576500</v>
      </c>
      <c r="Z12" s="163">
        <f>Z13+Z20</f>
        <v>2447700</v>
      </c>
      <c r="AA12" s="78">
        <f>AA13+AA20+AA33</f>
        <v>2352400</v>
      </c>
      <c r="AB12" s="154" t="s">
        <v>218</v>
      </c>
    </row>
    <row r="13" spans="1:28" ht="60.75" customHeight="1" x14ac:dyDescent="0.2">
      <c r="A13" s="142"/>
      <c r="B13" s="164"/>
      <c r="C13" s="165"/>
      <c r="D13" s="312" t="s">
        <v>225</v>
      </c>
      <c r="E13" s="312"/>
      <c r="F13" s="312"/>
      <c r="G13" s="312"/>
      <c r="H13" s="312"/>
      <c r="I13" s="312"/>
      <c r="J13" s="313"/>
      <c r="K13" s="155">
        <v>133</v>
      </c>
      <c r="L13" s="156">
        <v>102</v>
      </c>
      <c r="M13" s="157">
        <v>1</v>
      </c>
      <c r="N13" s="157">
        <v>2</v>
      </c>
      <c r="O13" s="158">
        <v>0</v>
      </c>
      <c r="P13" s="77">
        <v>0</v>
      </c>
      <c r="Q13" s="159"/>
      <c r="R13" s="160">
        <v>0</v>
      </c>
      <c r="S13" s="311"/>
      <c r="T13" s="311"/>
      <c r="U13" s="311"/>
      <c r="V13" s="311"/>
      <c r="W13" s="161">
        <v>0</v>
      </c>
      <c r="X13" s="162">
        <v>0</v>
      </c>
      <c r="Y13" s="163">
        <f t="shared" ref="Y13:AA16" si="0">Y14</f>
        <v>767248.8</v>
      </c>
      <c r="Z13" s="163">
        <f t="shared" si="0"/>
        <v>767248.8</v>
      </c>
      <c r="AA13" s="153">
        <f>AA14</f>
        <v>651000</v>
      </c>
      <c r="AB13" s="154" t="s">
        <v>218</v>
      </c>
    </row>
    <row r="14" spans="1:28" ht="66.75" customHeight="1" x14ac:dyDescent="0.25">
      <c r="A14" s="142"/>
      <c r="B14" s="164"/>
      <c r="C14" s="166"/>
      <c r="D14" s="167"/>
      <c r="E14" s="314" t="s">
        <v>293</v>
      </c>
      <c r="F14" s="314"/>
      <c r="G14" s="314"/>
      <c r="H14" s="314"/>
      <c r="I14" s="314"/>
      <c r="J14" s="315"/>
      <c r="K14" s="168">
        <v>133</v>
      </c>
      <c r="L14" s="156">
        <v>102</v>
      </c>
      <c r="M14" s="169">
        <v>1</v>
      </c>
      <c r="N14" s="169">
        <v>2</v>
      </c>
      <c r="O14" s="170">
        <v>6300000000</v>
      </c>
      <c r="P14" s="84">
        <v>0</v>
      </c>
      <c r="Q14" s="159"/>
      <c r="R14" s="160">
        <v>0</v>
      </c>
      <c r="S14" s="316"/>
      <c r="T14" s="316"/>
      <c r="U14" s="316"/>
      <c r="V14" s="316"/>
      <c r="W14" s="161">
        <v>0</v>
      </c>
      <c r="X14" s="162">
        <v>0</v>
      </c>
      <c r="Y14" s="171">
        <f t="shared" si="0"/>
        <v>767248.8</v>
      </c>
      <c r="Z14" s="171">
        <f t="shared" si="0"/>
        <v>767248.8</v>
      </c>
      <c r="AA14" s="172">
        <f t="shared" si="0"/>
        <v>651000</v>
      </c>
      <c r="AB14" s="154" t="s">
        <v>218</v>
      </c>
    </row>
    <row r="15" spans="1:28" ht="48" customHeight="1" x14ac:dyDescent="0.25">
      <c r="A15" s="142"/>
      <c r="B15" s="164"/>
      <c r="C15" s="166"/>
      <c r="D15" s="167"/>
      <c r="E15" s="173"/>
      <c r="F15" s="174"/>
      <c r="G15" s="174"/>
      <c r="H15" s="174"/>
      <c r="I15" s="174"/>
      <c r="J15" s="173" t="s">
        <v>245</v>
      </c>
      <c r="K15" s="168">
        <v>133</v>
      </c>
      <c r="L15" s="156"/>
      <c r="M15" s="169">
        <v>1</v>
      </c>
      <c r="N15" s="169">
        <v>2</v>
      </c>
      <c r="O15" s="170">
        <v>6310000000</v>
      </c>
      <c r="P15" s="84">
        <v>0</v>
      </c>
      <c r="Q15" s="159"/>
      <c r="R15" s="160"/>
      <c r="S15" s="175"/>
      <c r="T15" s="175"/>
      <c r="U15" s="175"/>
      <c r="V15" s="175"/>
      <c r="W15" s="161"/>
      <c r="X15" s="162"/>
      <c r="Y15" s="171">
        <f t="shared" si="0"/>
        <v>767248.8</v>
      </c>
      <c r="Z15" s="171">
        <f t="shared" si="0"/>
        <v>767248.8</v>
      </c>
      <c r="AA15" s="172">
        <f t="shared" si="0"/>
        <v>651000</v>
      </c>
      <c r="AB15" s="154"/>
    </row>
    <row r="16" spans="1:28" ht="16.5" customHeight="1" x14ac:dyDescent="0.25">
      <c r="A16" s="142"/>
      <c r="B16" s="164"/>
      <c r="C16" s="166"/>
      <c r="D16" s="176"/>
      <c r="E16" s="177"/>
      <c r="F16" s="317" t="s">
        <v>246</v>
      </c>
      <c r="G16" s="317"/>
      <c r="H16" s="317"/>
      <c r="I16" s="317"/>
      <c r="J16" s="318"/>
      <c r="K16" s="168">
        <v>133</v>
      </c>
      <c r="L16" s="156">
        <v>102</v>
      </c>
      <c r="M16" s="169">
        <v>1</v>
      </c>
      <c r="N16" s="169">
        <v>2</v>
      </c>
      <c r="O16" s="170">
        <v>6310010010</v>
      </c>
      <c r="P16" s="84">
        <v>0</v>
      </c>
      <c r="Q16" s="159"/>
      <c r="R16" s="160">
        <v>0</v>
      </c>
      <c r="S16" s="316"/>
      <c r="T16" s="316"/>
      <c r="U16" s="316"/>
      <c r="V16" s="316"/>
      <c r="W16" s="161">
        <v>0</v>
      </c>
      <c r="X16" s="162">
        <v>0</v>
      </c>
      <c r="Y16" s="171">
        <f t="shared" si="0"/>
        <v>767248.8</v>
      </c>
      <c r="Z16" s="171">
        <f t="shared" si="0"/>
        <v>767248.8</v>
      </c>
      <c r="AA16" s="172">
        <f t="shared" si="0"/>
        <v>651000</v>
      </c>
      <c r="AB16" s="154" t="s">
        <v>218</v>
      </c>
    </row>
    <row r="17" spans="1:28" ht="36" customHeight="1" x14ac:dyDescent="0.25">
      <c r="A17" s="142"/>
      <c r="B17" s="164"/>
      <c r="C17" s="166"/>
      <c r="D17" s="176"/>
      <c r="E17" s="177"/>
      <c r="F17" s="177"/>
      <c r="G17" s="178"/>
      <c r="H17" s="178"/>
      <c r="I17" s="178"/>
      <c r="J17" s="177" t="s">
        <v>247</v>
      </c>
      <c r="K17" s="168">
        <v>133</v>
      </c>
      <c r="L17" s="156"/>
      <c r="M17" s="169">
        <v>1</v>
      </c>
      <c r="N17" s="169">
        <v>2</v>
      </c>
      <c r="O17" s="170">
        <v>6310010010</v>
      </c>
      <c r="P17" s="84">
        <v>120</v>
      </c>
      <c r="Q17" s="159"/>
      <c r="R17" s="160"/>
      <c r="S17" s="175"/>
      <c r="T17" s="175"/>
      <c r="U17" s="175"/>
      <c r="V17" s="175"/>
      <c r="W17" s="161"/>
      <c r="X17" s="162"/>
      <c r="Y17" s="171">
        <f>Y18+Y19</f>
        <v>767248.8</v>
      </c>
      <c r="Z17" s="171">
        <f>Z18+Z19</f>
        <v>767248.8</v>
      </c>
      <c r="AA17" s="172">
        <f>AA18+AA19</f>
        <v>651000</v>
      </c>
      <c r="AB17" s="154"/>
    </row>
    <row r="18" spans="1:28" ht="22.5" customHeight="1" x14ac:dyDescent="0.25">
      <c r="A18" s="142"/>
      <c r="B18" s="164"/>
      <c r="C18" s="166"/>
      <c r="D18" s="176"/>
      <c r="E18" s="177"/>
      <c r="F18" s="177"/>
      <c r="G18" s="178"/>
      <c r="H18" s="178"/>
      <c r="I18" s="178"/>
      <c r="J18" s="177" t="s">
        <v>294</v>
      </c>
      <c r="K18" s="168">
        <v>133</v>
      </c>
      <c r="L18" s="156"/>
      <c r="M18" s="169">
        <v>1</v>
      </c>
      <c r="N18" s="169">
        <v>2</v>
      </c>
      <c r="O18" s="170">
        <v>6310010010</v>
      </c>
      <c r="P18" s="84">
        <v>121</v>
      </c>
      <c r="Q18" s="159"/>
      <c r="R18" s="160"/>
      <c r="S18" s="175"/>
      <c r="T18" s="175"/>
      <c r="U18" s="175"/>
      <c r="V18" s="175"/>
      <c r="W18" s="161"/>
      <c r="X18" s="162"/>
      <c r="Y18" s="171">
        <v>589284.80000000005</v>
      </c>
      <c r="Z18" s="171">
        <v>589284.80000000005</v>
      </c>
      <c r="AA18" s="172">
        <v>500000</v>
      </c>
      <c r="AB18" s="154"/>
    </row>
    <row r="19" spans="1:28" ht="24" customHeight="1" x14ac:dyDescent="0.25">
      <c r="A19" s="142"/>
      <c r="B19" s="164"/>
      <c r="C19" s="166"/>
      <c r="D19" s="176"/>
      <c r="E19" s="178"/>
      <c r="F19" s="177"/>
      <c r="G19" s="317" t="s">
        <v>295</v>
      </c>
      <c r="H19" s="317"/>
      <c r="I19" s="317"/>
      <c r="J19" s="318"/>
      <c r="K19" s="168">
        <v>133</v>
      </c>
      <c r="L19" s="156">
        <v>102</v>
      </c>
      <c r="M19" s="169">
        <v>1</v>
      </c>
      <c r="N19" s="169">
        <v>2</v>
      </c>
      <c r="O19" s="170">
        <v>6310010010</v>
      </c>
      <c r="P19" s="84">
        <v>129</v>
      </c>
      <c r="Q19" s="159"/>
      <c r="R19" s="160">
        <v>10000</v>
      </c>
      <c r="S19" s="316"/>
      <c r="T19" s="316"/>
      <c r="U19" s="316"/>
      <c r="V19" s="316"/>
      <c r="W19" s="161">
        <v>0</v>
      </c>
      <c r="X19" s="162">
        <v>0</v>
      </c>
      <c r="Y19" s="171">
        <v>177964</v>
      </c>
      <c r="Z19" s="171">
        <v>177964</v>
      </c>
      <c r="AA19" s="172">
        <v>151000</v>
      </c>
      <c r="AB19" s="154" t="s">
        <v>218</v>
      </c>
    </row>
    <row r="20" spans="1:28" s="187" customFormat="1" ht="72.75" customHeight="1" x14ac:dyDescent="0.2">
      <c r="A20" s="179"/>
      <c r="B20" s="164"/>
      <c r="C20" s="165"/>
      <c r="D20" s="176"/>
      <c r="E20" s="176"/>
      <c r="F20" s="167"/>
      <c r="G20" s="176"/>
      <c r="H20" s="176"/>
      <c r="I20" s="176"/>
      <c r="J20" s="167" t="s">
        <v>226</v>
      </c>
      <c r="K20" s="155">
        <v>133</v>
      </c>
      <c r="L20" s="180"/>
      <c r="M20" s="157">
        <v>1</v>
      </c>
      <c r="N20" s="157">
        <v>4</v>
      </c>
      <c r="O20" s="158">
        <v>0</v>
      </c>
      <c r="P20" s="77">
        <v>0</v>
      </c>
      <c r="Q20" s="181"/>
      <c r="R20" s="182"/>
      <c r="S20" s="183"/>
      <c r="T20" s="183"/>
      <c r="U20" s="183"/>
      <c r="V20" s="183"/>
      <c r="W20" s="184"/>
      <c r="X20" s="185"/>
      <c r="Y20" s="163">
        <f t="shared" ref="Y20:AA22" si="1">Y21</f>
        <v>1779551.2</v>
      </c>
      <c r="Z20" s="163">
        <f t="shared" si="1"/>
        <v>1680451.2</v>
      </c>
      <c r="AA20" s="78">
        <f t="shared" si="1"/>
        <v>1701400</v>
      </c>
      <c r="AB20" s="186"/>
    </row>
    <row r="21" spans="1:28" s="112" customFormat="1" ht="69" customHeight="1" x14ac:dyDescent="0.2">
      <c r="A21" s="142"/>
      <c r="B21" s="188"/>
      <c r="C21" s="189"/>
      <c r="D21" s="314" t="s">
        <v>293</v>
      </c>
      <c r="E21" s="314"/>
      <c r="F21" s="314"/>
      <c r="G21" s="314"/>
      <c r="H21" s="314"/>
      <c r="I21" s="314"/>
      <c r="J21" s="315"/>
      <c r="K21" s="168">
        <v>133</v>
      </c>
      <c r="L21" s="156">
        <v>104</v>
      </c>
      <c r="M21" s="169">
        <v>1</v>
      </c>
      <c r="N21" s="169">
        <v>4</v>
      </c>
      <c r="O21" s="170">
        <v>6300000000</v>
      </c>
      <c r="P21" s="84">
        <v>0</v>
      </c>
      <c r="Q21" s="159"/>
      <c r="R21" s="160">
        <v>0</v>
      </c>
      <c r="S21" s="316"/>
      <c r="T21" s="316"/>
      <c r="U21" s="316"/>
      <c r="V21" s="316"/>
      <c r="W21" s="161">
        <v>0</v>
      </c>
      <c r="X21" s="162">
        <v>0</v>
      </c>
      <c r="Y21" s="171">
        <f t="shared" si="1"/>
        <v>1779551.2</v>
      </c>
      <c r="Z21" s="171">
        <f t="shared" si="1"/>
        <v>1680451.2</v>
      </c>
      <c r="AA21" s="85">
        <f t="shared" si="1"/>
        <v>1701400</v>
      </c>
      <c r="AB21" s="154" t="s">
        <v>218</v>
      </c>
    </row>
    <row r="22" spans="1:28" ht="75" customHeight="1" x14ac:dyDescent="0.2">
      <c r="A22" s="142"/>
      <c r="B22" s="190"/>
      <c r="C22" s="191"/>
      <c r="D22" s="192"/>
      <c r="E22" s="319" t="s">
        <v>245</v>
      </c>
      <c r="F22" s="319"/>
      <c r="G22" s="319"/>
      <c r="H22" s="319"/>
      <c r="I22" s="319"/>
      <c r="J22" s="320"/>
      <c r="K22" s="168">
        <v>133</v>
      </c>
      <c r="L22" s="156">
        <v>104</v>
      </c>
      <c r="M22" s="169">
        <v>1</v>
      </c>
      <c r="N22" s="169">
        <v>4</v>
      </c>
      <c r="O22" s="170">
        <v>6310000000</v>
      </c>
      <c r="P22" s="84">
        <v>0</v>
      </c>
      <c r="Q22" s="159"/>
      <c r="R22" s="160">
        <v>0</v>
      </c>
      <c r="S22" s="316"/>
      <c r="T22" s="316"/>
      <c r="U22" s="316"/>
      <c r="V22" s="316"/>
      <c r="W22" s="161">
        <v>0</v>
      </c>
      <c r="X22" s="162">
        <v>0</v>
      </c>
      <c r="Y22" s="171">
        <f t="shared" si="1"/>
        <v>1779551.2</v>
      </c>
      <c r="Z22" s="171">
        <f t="shared" si="1"/>
        <v>1680451.2</v>
      </c>
      <c r="AA22" s="85">
        <f t="shared" si="1"/>
        <v>1701400</v>
      </c>
      <c r="AB22" s="154" t="s">
        <v>218</v>
      </c>
    </row>
    <row r="23" spans="1:28" ht="26.25" customHeight="1" x14ac:dyDescent="0.2">
      <c r="A23" s="142"/>
      <c r="B23" s="190"/>
      <c r="C23" s="191"/>
      <c r="D23" s="193"/>
      <c r="E23" s="194"/>
      <c r="F23" s="319" t="s">
        <v>248</v>
      </c>
      <c r="G23" s="319"/>
      <c r="H23" s="319"/>
      <c r="I23" s="319"/>
      <c r="J23" s="320"/>
      <c r="K23" s="168">
        <v>133</v>
      </c>
      <c r="L23" s="156">
        <v>104</v>
      </c>
      <c r="M23" s="169">
        <v>1</v>
      </c>
      <c r="N23" s="169">
        <v>4</v>
      </c>
      <c r="O23" s="170">
        <v>6310010020</v>
      </c>
      <c r="P23" s="84">
        <v>0</v>
      </c>
      <c r="Q23" s="159"/>
      <c r="R23" s="160">
        <v>0</v>
      </c>
      <c r="S23" s="316"/>
      <c r="T23" s="316"/>
      <c r="U23" s="316"/>
      <c r="V23" s="316"/>
      <c r="W23" s="161">
        <v>0</v>
      </c>
      <c r="X23" s="162">
        <v>0</v>
      </c>
      <c r="Y23" s="171">
        <f>Y24+Y27+Y30+Y32</f>
        <v>1779551.2</v>
      </c>
      <c r="Z23" s="171">
        <f>Z24+Z27+Z30+Z32</f>
        <v>1680451.2</v>
      </c>
      <c r="AA23" s="85">
        <f>AA24+AA27+AA30+AA32</f>
        <v>1701400</v>
      </c>
      <c r="AB23" s="154" t="s">
        <v>218</v>
      </c>
    </row>
    <row r="24" spans="1:28" ht="45.75" customHeight="1" x14ac:dyDescent="0.25">
      <c r="A24" s="142"/>
      <c r="B24" s="190"/>
      <c r="C24" s="191"/>
      <c r="D24" s="193"/>
      <c r="E24" s="195"/>
      <c r="F24" s="194"/>
      <c r="G24" s="319" t="s">
        <v>247</v>
      </c>
      <c r="H24" s="319"/>
      <c r="I24" s="319"/>
      <c r="J24" s="320"/>
      <c r="K24" s="168">
        <v>133</v>
      </c>
      <c r="L24" s="156">
        <v>104</v>
      </c>
      <c r="M24" s="169">
        <v>1</v>
      </c>
      <c r="N24" s="169">
        <v>4</v>
      </c>
      <c r="O24" s="170">
        <v>6310010020</v>
      </c>
      <c r="P24" s="84" t="s">
        <v>249</v>
      </c>
      <c r="Q24" s="159"/>
      <c r="R24" s="160">
        <v>10000</v>
      </c>
      <c r="S24" s="316"/>
      <c r="T24" s="316"/>
      <c r="U24" s="316"/>
      <c r="V24" s="316"/>
      <c r="W24" s="161">
        <v>0</v>
      </c>
      <c r="X24" s="162">
        <v>0</v>
      </c>
      <c r="Y24" s="171">
        <f>Y25+Y26</f>
        <v>1672451.2</v>
      </c>
      <c r="Z24" s="171">
        <f>Z25+Z26</f>
        <v>1672451.2</v>
      </c>
      <c r="AA24" s="172">
        <f>AA25+AA26</f>
        <v>1672451.2</v>
      </c>
      <c r="AB24" s="154" t="s">
        <v>218</v>
      </c>
    </row>
    <row r="25" spans="1:28" ht="25.5" customHeight="1" x14ac:dyDescent="0.25">
      <c r="A25" s="142"/>
      <c r="B25" s="190"/>
      <c r="C25" s="191"/>
      <c r="D25" s="193"/>
      <c r="E25" s="195"/>
      <c r="F25" s="194"/>
      <c r="G25" s="195"/>
      <c r="H25" s="195"/>
      <c r="I25" s="195"/>
      <c r="J25" s="194" t="s">
        <v>294</v>
      </c>
      <c r="K25" s="168">
        <v>133</v>
      </c>
      <c r="L25" s="156"/>
      <c r="M25" s="169">
        <v>1</v>
      </c>
      <c r="N25" s="169">
        <v>4</v>
      </c>
      <c r="O25" s="170">
        <v>6310010020</v>
      </c>
      <c r="P25" s="84">
        <v>121</v>
      </c>
      <c r="Q25" s="159"/>
      <c r="R25" s="160"/>
      <c r="S25" s="175"/>
      <c r="T25" s="175"/>
      <c r="U25" s="175"/>
      <c r="V25" s="175"/>
      <c r="W25" s="161"/>
      <c r="X25" s="162"/>
      <c r="Y25" s="171">
        <v>1282798</v>
      </c>
      <c r="Z25" s="171">
        <v>1282798</v>
      </c>
      <c r="AA25" s="172">
        <v>1282798</v>
      </c>
      <c r="AB25" s="154"/>
    </row>
    <row r="26" spans="1:28" ht="39" customHeight="1" x14ac:dyDescent="0.25">
      <c r="A26" s="142"/>
      <c r="B26" s="190"/>
      <c r="C26" s="191"/>
      <c r="D26" s="193"/>
      <c r="E26" s="195"/>
      <c r="F26" s="194"/>
      <c r="G26" s="195"/>
      <c r="H26" s="195"/>
      <c r="I26" s="195"/>
      <c r="J26" s="194" t="s">
        <v>296</v>
      </c>
      <c r="K26" s="168">
        <v>133</v>
      </c>
      <c r="L26" s="156"/>
      <c r="M26" s="169">
        <v>1</v>
      </c>
      <c r="N26" s="169">
        <v>4</v>
      </c>
      <c r="O26" s="170">
        <v>6310010020</v>
      </c>
      <c r="P26" s="84">
        <v>129</v>
      </c>
      <c r="Q26" s="159"/>
      <c r="R26" s="160"/>
      <c r="S26" s="175"/>
      <c r="T26" s="175"/>
      <c r="U26" s="175"/>
      <c r="V26" s="175"/>
      <c r="W26" s="161"/>
      <c r="X26" s="162"/>
      <c r="Y26" s="171">
        <v>389653.2</v>
      </c>
      <c r="Z26" s="171">
        <v>389653.2</v>
      </c>
      <c r="AA26" s="172">
        <v>389653.2</v>
      </c>
      <c r="AB26" s="154"/>
    </row>
    <row r="27" spans="1:28" ht="42.75" customHeight="1" x14ac:dyDescent="0.25">
      <c r="A27" s="142"/>
      <c r="B27" s="190"/>
      <c r="C27" s="191"/>
      <c r="D27" s="193"/>
      <c r="E27" s="195"/>
      <c r="F27" s="194"/>
      <c r="G27" s="319" t="s">
        <v>297</v>
      </c>
      <c r="H27" s="319"/>
      <c r="I27" s="319"/>
      <c r="J27" s="320"/>
      <c r="K27" s="168">
        <v>133</v>
      </c>
      <c r="L27" s="156">
        <v>104</v>
      </c>
      <c r="M27" s="169">
        <v>1</v>
      </c>
      <c r="N27" s="169">
        <v>4</v>
      </c>
      <c r="O27" s="170">
        <v>6310010020</v>
      </c>
      <c r="P27" s="84" t="s">
        <v>251</v>
      </c>
      <c r="Q27" s="159"/>
      <c r="R27" s="160">
        <v>10000</v>
      </c>
      <c r="S27" s="316"/>
      <c r="T27" s="316"/>
      <c r="U27" s="316"/>
      <c r="V27" s="316"/>
      <c r="W27" s="161">
        <v>0</v>
      </c>
      <c r="X27" s="162">
        <v>0</v>
      </c>
      <c r="Y27" s="171">
        <f>Y28+Y29</f>
        <v>77900</v>
      </c>
      <c r="Z27" s="171">
        <f>Z28+Z29</f>
        <v>0</v>
      </c>
      <c r="AA27" s="172">
        <f>AA28+AA29</f>
        <v>28948.799999999999</v>
      </c>
      <c r="AB27" s="154" t="s">
        <v>218</v>
      </c>
    </row>
    <row r="28" spans="1:28" ht="37.5" customHeight="1" x14ac:dyDescent="0.25">
      <c r="A28" s="142"/>
      <c r="B28" s="190"/>
      <c r="C28" s="191"/>
      <c r="D28" s="193"/>
      <c r="E28" s="195"/>
      <c r="F28" s="194"/>
      <c r="G28" s="195"/>
      <c r="H28" s="195"/>
      <c r="I28" s="195"/>
      <c r="J28" s="194" t="s">
        <v>297</v>
      </c>
      <c r="K28" s="168">
        <v>133</v>
      </c>
      <c r="L28" s="156"/>
      <c r="M28" s="169">
        <v>1</v>
      </c>
      <c r="N28" s="169">
        <v>4</v>
      </c>
      <c r="O28" s="170">
        <v>6310010020</v>
      </c>
      <c r="P28" s="84">
        <v>244</v>
      </c>
      <c r="Q28" s="159"/>
      <c r="R28" s="160"/>
      <c r="S28" s="175"/>
      <c r="T28" s="175"/>
      <c r="U28" s="175"/>
      <c r="V28" s="175"/>
      <c r="W28" s="161"/>
      <c r="X28" s="162"/>
      <c r="Y28" s="171">
        <v>77900</v>
      </c>
      <c r="Z28" s="171">
        <v>0</v>
      </c>
      <c r="AA28" s="172">
        <v>28948.799999999999</v>
      </c>
      <c r="AB28" s="154"/>
    </row>
    <row r="29" spans="1:28" ht="37.5" customHeight="1" x14ac:dyDescent="0.25">
      <c r="A29" s="142"/>
      <c r="B29" s="190"/>
      <c r="C29" s="196"/>
      <c r="D29" s="197"/>
      <c r="E29" s="198"/>
      <c r="F29" s="199"/>
      <c r="G29" s="198"/>
      <c r="H29" s="198"/>
      <c r="I29" s="198"/>
      <c r="J29" s="199" t="s">
        <v>297</v>
      </c>
      <c r="K29" s="168">
        <v>133</v>
      </c>
      <c r="L29" s="156"/>
      <c r="M29" s="169">
        <v>1</v>
      </c>
      <c r="N29" s="169">
        <v>4</v>
      </c>
      <c r="O29" s="170">
        <v>6310010020</v>
      </c>
      <c r="P29" s="84">
        <v>247</v>
      </c>
      <c r="Q29" s="159"/>
      <c r="R29" s="160"/>
      <c r="S29" s="175"/>
      <c r="T29" s="175"/>
      <c r="U29" s="175"/>
      <c r="V29" s="175"/>
      <c r="W29" s="161"/>
      <c r="X29" s="162"/>
      <c r="Y29" s="171">
        <v>0</v>
      </c>
      <c r="Z29" s="171">
        <v>0</v>
      </c>
      <c r="AA29" s="172">
        <v>0</v>
      </c>
      <c r="AB29" s="154"/>
    </row>
    <row r="30" spans="1:28" ht="37.5" customHeight="1" x14ac:dyDescent="0.25">
      <c r="A30" s="142"/>
      <c r="B30" s="190"/>
      <c r="C30" s="196"/>
      <c r="D30" s="197"/>
      <c r="E30" s="198"/>
      <c r="F30" s="199"/>
      <c r="G30" s="198"/>
      <c r="H30" s="198"/>
      <c r="I30" s="198"/>
      <c r="J30" s="199" t="s">
        <v>252</v>
      </c>
      <c r="K30" s="168">
        <v>133</v>
      </c>
      <c r="L30" s="156"/>
      <c r="M30" s="169">
        <v>1</v>
      </c>
      <c r="N30" s="169">
        <v>4</v>
      </c>
      <c r="O30" s="170">
        <v>6310010020</v>
      </c>
      <c r="P30" s="84">
        <v>850</v>
      </c>
      <c r="Q30" s="159"/>
      <c r="R30" s="160"/>
      <c r="S30" s="175"/>
      <c r="T30" s="175"/>
      <c r="U30" s="175"/>
      <c r="V30" s="175"/>
      <c r="W30" s="161"/>
      <c r="X30" s="162"/>
      <c r="Y30" s="171">
        <v>8000</v>
      </c>
      <c r="Z30" s="171">
        <f>Z31</f>
        <v>8000</v>
      </c>
      <c r="AA30" s="172">
        <f>AA31</f>
        <v>0</v>
      </c>
      <c r="AB30" s="154"/>
    </row>
    <row r="31" spans="1:28" ht="24" customHeight="1" x14ac:dyDescent="0.25">
      <c r="A31" s="142"/>
      <c r="B31" s="190"/>
      <c r="C31" s="196"/>
      <c r="D31" s="197"/>
      <c r="E31" s="198"/>
      <c r="F31" s="199"/>
      <c r="G31" s="198"/>
      <c r="H31" s="198"/>
      <c r="I31" s="198"/>
      <c r="J31" s="199" t="s">
        <v>252</v>
      </c>
      <c r="K31" s="168">
        <v>133</v>
      </c>
      <c r="L31" s="156"/>
      <c r="M31" s="169">
        <v>1</v>
      </c>
      <c r="N31" s="169">
        <v>4</v>
      </c>
      <c r="O31" s="170">
        <v>6310010020</v>
      </c>
      <c r="P31" s="84">
        <v>853</v>
      </c>
      <c r="Q31" s="159"/>
      <c r="R31" s="160"/>
      <c r="S31" s="175"/>
      <c r="T31" s="175"/>
      <c r="U31" s="175"/>
      <c r="V31" s="175"/>
      <c r="W31" s="161"/>
      <c r="X31" s="162"/>
      <c r="Y31" s="171">
        <v>8000</v>
      </c>
      <c r="Z31" s="171">
        <v>8000</v>
      </c>
      <c r="AA31" s="172">
        <v>0</v>
      </c>
      <c r="AB31" s="154"/>
    </row>
    <row r="32" spans="1:28" ht="21" customHeight="1" x14ac:dyDescent="0.25">
      <c r="A32" s="142"/>
      <c r="B32" s="190"/>
      <c r="C32" s="196"/>
      <c r="D32" s="197"/>
      <c r="E32" s="198"/>
      <c r="F32" s="199"/>
      <c r="G32" s="198"/>
      <c r="H32" s="198"/>
      <c r="I32" s="198"/>
      <c r="J32" s="199" t="s">
        <v>253</v>
      </c>
      <c r="K32" s="168">
        <v>133</v>
      </c>
      <c r="L32" s="156"/>
      <c r="M32" s="169">
        <v>1</v>
      </c>
      <c r="N32" s="169">
        <v>4</v>
      </c>
      <c r="O32" s="170">
        <v>6310010020</v>
      </c>
      <c r="P32" s="84">
        <v>540</v>
      </c>
      <c r="Q32" s="159"/>
      <c r="R32" s="160"/>
      <c r="S32" s="175"/>
      <c r="T32" s="175"/>
      <c r="U32" s="175"/>
      <c r="V32" s="175"/>
      <c r="W32" s="161"/>
      <c r="X32" s="162"/>
      <c r="Y32" s="171">
        <v>21200</v>
      </c>
      <c r="Z32" s="171">
        <v>0</v>
      </c>
      <c r="AA32" s="172">
        <v>0</v>
      </c>
      <c r="AB32" s="154"/>
    </row>
    <row r="33" spans="1:28" ht="29.25" customHeight="1" x14ac:dyDescent="0.2">
      <c r="A33" s="142"/>
      <c r="B33" s="190"/>
      <c r="C33" s="196"/>
      <c r="D33" s="197"/>
      <c r="E33" s="198"/>
      <c r="F33" s="199"/>
      <c r="G33" s="198"/>
      <c r="H33" s="198"/>
      <c r="I33" s="198"/>
      <c r="J33" s="200" t="s">
        <v>298</v>
      </c>
      <c r="K33" s="155">
        <v>133</v>
      </c>
      <c r="L33" s="180"/>
      <c r="M33" s="157">
        <v>1</v>
      </c>
      <c r="N33" s="157">
        <v>6</v>
      </c>
      <c r="O33" s="158">
        <v>0</v>
      </c>
      <c r="P33" s="77">
        <v>0</v>
      </c>
      <c r="Q33" s="181"/>
      <c r="R33" s="182"/>
      <c r="S33" s="183"/>
      <c r="T33" s="183"/>
      <c r="U33" s="183"/>
      <c r="V33" s="183"/>
      <c r="W33" s="184"/>
      <c r="X33" s="185"/>
      <c r="Y33" s="163">
        <f t="shared" ref="Y33:AA35" si="2">Y34</f>
        <v>28100</v>
      </c>
      <c r="Z33" s="163">
        <f t="shared" si="2"/>
        <v>0</v>
      </c>
      <c r="AA33" s="153">
        <f t="shared" si="2"/>
        <v>0</v>
      </c>
      <c r="AB33" s="154"/>
    </row>
    <row r="34" spans="1:28" ht="88.5" customHeight="1" x14ac:dyDescent="0.25">
      <c r="A34" s="142"/>
      <c r="B34" s="190"/>
      <c r="C34" s="196"/>
      <c r="D34" s="197"/>
      <c r="E34" s="198"/>
      <c r="F34" s="199"/>
      <c r="G34" s="198"/>
      <c r="H34" s="198"/>
      <c r="I34" s="198"/>
      <c r="J34" s="199" t="s">
        <v>299</v>
      </c>
      <c r="K34" s="168">
        <v>133</v>
      </c>
      <c r="L34" s="156"/>
      <c r="M34" s="169">
        <v>1</v>
      </c>
      <c r="N34" s="169">
        <v>6</v>
      </c>
      <c r="O34" s="170">
        <v>6300000000</v>
      </c>
      <c r="P34" s="84">
        <v>0</v>
      </c>
      <c r="Q34" s="159"/>
      <c r="R34" s="160"/>
      <c r="S34" s="175"/>
      <c r="T34" s="175"/>
      <c r="U34" s="175"/>
      <c r="V34" s="175"/>
      <c r="W34" s="161"/>
      <c r="X34" s="162"/>
      <c r="Y34" s="171">
        <f t="shared" si="2"/>
        <v>28100</v>
      </c>
      <c r="Z34" s="171">
        <f t="shared" si="2"/>
        <v>0</v>
      </c>
      <c r="AA34" s="172">
        <f t="shared" si="2"/>
        <v>0</v>
      </c>
      <c r="AB34" s="154"/>
    </row>
    <row r="35" spans="1:28" ht="63.75" customHeight="1" x14ac:dyDescent="0.25">
      <c r="A35" s="142"/>
      <c r="B35" s="190"/>
      <c r="C35" s="196"/>
      <c r="D35" s="197"/>
      <c r="E35" s="198"/>
      <c r="F35" s="199"/>
      <c r="G35" s="198"/>
      <c r="H35" s="198"/>
      <c r="I35" s="198"/>
      <c r="J35" s="199" t="s">
        <v>245</v>
      </c>
      <c r="K35" s="168">
        <v>133</v>
      </c>
      <c r="L35" s="156"/>
      <c r="M35" s="169">
        <v>1</v>
      </c>
      <c r="N35" s="169">
        <v>6</v>
      </c>
      <c r="O35" s="170">
        <v>6310000000</v>
      </c>
      <c r="P35" s="84">
        <v>0</v>
      </c>
      <c r="Q35" s="159"/>
      <c r="R35" s="160"/>
      <c r="S35" s="175"/>
      <c r="T35" s="175"/>
      <c r="U35" s="175"/>
      <c r="V35" s="175"/>
      <c r="W35" s="161"/>
      <c r="X35" s="162"/>
      <c r="Y35" s="171">
        <f t="shared" si="2"/>
        <v>28100</v>
      </c>
      <c r="Z35" s="171">
        <f t="shared" si="2"/>
        <v>0</v>
      </c>
      <c r="AA35" s="172">
        <f t="shared" si="2"/>
        <v>0</v>
      </c>
      <c r="AB35" s="154"/>
    </row>
    <row r="36" spans="1:28" ht="51" customHeight="1" x14ac:dyDescent="0.25">
      <c r="A36" s="142"/>
      <c r="B36" s="190"/>
      <c r="C36" s="196"/>
      <c r="D36" s="197"/>
      <c r="E36" s="198"/>
      <c r="F36" s="199"/>
      <c r="G36" s="198"/>
      <c r="H36" s="198"/>
      <c r="I36" s="198"/>
      <c r="J36" s="199" t="s">
        <v>300</v>
      </c>
      <c r="K36" s="168">
        <v>133</v>
      </c>
      <c r="L36" s="156"/>
      <c r="M36" s="169">
        <v>1</v>
      </c>
      <c r="N36" s="169">
        <v>6</v>
      </c>
      <c r="O36" s="170">
        <v>6310010080</v>
      </c>
      <c r="P36" s="84">
        <v>0</v>
      </c>
      <c r="Q36" s="159"/>
      <c r="R36" s="160"/>
      <c r="S36" s="175"/>
      <c r="T36" s="175"/>
      <c r="U36" s="175"/>
      <c r="V36" s="175"/>
      <c r="W36" s="161"/>
      <c r="X36" s="162"/>
      <c r="Y36" s="171">
        <f>Y37</f>
        <v>28100</v>
      </c>
      <c r="Z36" s="171">
        <v>0</v>
      </c>
      <c r="AA36" s="172">
        <f>AA37</f>
        <v>0</v>
      </c>
      <c r="AB36" s="154"/>
    </row>
    <row r="37" spans="1:28" ht="25.5" customHeight="1" x14ac:dyDescent="0.25">
      <c r="A37" s="142"/>
      <c r="B37" s="190"/>
      <c r="C37" s="196"/>
      <c r="D37" s="197"/>
      <c r="E37" s="198"/>
      <c r="F37" s="199"/>
      <c r="G37" s="198"/>
      <c r="H37" s="198"/>
      <c r="I37" s="198"/>
      <c r="J37" s="199" t="s">
        <v>253</v>
      </c>
      <c r="K37" s="168">
        <v>133</v>
      </c>
      <c r="L37" s="156"/>
      <c r="M37" s="169">
        <v>1</v>
      </c>
      <c r="N37" s="169">
        <v>6</v>
      </c>
      <c r="O37" s="170">
        <v>6310010080</v>
      </c>
      <c r="P37" s="84">
        <v>540</v>
      </c>
      <c r="Q37" s="159"/>
      <c r="R37" s="160"/>
      <c r="S37" s="175"/>
      <c r="T37" s="175"/>
      <c r="U37" s="175"/>
      <c r="V37" s="175"/>
      <c r="W37" s="161"/>
      <c r="X37" s="162"/>
      <c r="Y37" s="171">
        <v>28100</v>
      </c>
      <c r="Z37" s="171">
        <v>0</v>
      </c>
      <c r="AA37" s="172">
        <v>0</v>
      </c>
      <c r="AB37" s="154"/>
    </row>
    <row r="38" spans="1:28" ht="25.5" customHeight="1" x14ac:dyDescent="0.2">
      <c r="A38" s="142"/>
      <c r="B38" s="190"/>
      <c r="C38" s="196"/>
      <c r="D38" s="197"/>
      <c r="E38" s="198"/>
      <c r="F38" s="199"/>
      <c r="G38" s="198"/>
      <c r="H38" s="198"/>
      <c r="I38" s="198"/>
      <c r="J38" s="200" t="s">
        <v>301</v>
      </c>
      <c r="K38" s="155">
        <v>133</v>
      </c>
      <c r="L38" s="156"/>
      <c r="M38" s="157">
        <v>1</v>
      </c>
      <c r="N38" s="157">
        <v>13</v>
      </c>
      <c r="O38" s="158">
        <v>0</v>
      </c>
      <c r="P38" s="77">
        <v>0</v>
      </c>
      <c r="Q38" s="159"/>
      <c r="R38" s="160"/>
      <c r="S38" s="175"/>
      <c r="T38" s="175"/>
      <c r="U38" s="175"/>
      <c r="V38" s="175"/>
      <c r="W38" s="161"/>
      <c r="X38" s="162"/>
      <c r="Y38" s="163">
        <f t="shared" ref="Y38:Z41" si="3">Y39</f>
        <v>1600</v>
      </c>
      <c r="Z38" s="163">
        <f t="shared" si="3"/>
        <v>0</v>
      </c>
      <c r="AA38" s="153">
        <v>0</v>
      </c>
      <c r="AB38" s="154"/>
    </row>
    <row r="39" spans="1:28" ht="39.75" customHeight="1" x14ac:dyDescent="0.25">
      <c r="A39" s="142"/>
      <c r="B39" s="190"/>
      <c r="C39" s="196"/>
      <c r="D39" s="197"/>
      <c r="E39" s="198"/>
      <c r="F39" s="199"/>
      <c r="G39" s="198"/>
      <c r="H39" s="198"/>
      <c r="I39" s="198"/>
      <c r="J39" s="199" t="s">
        <v>302</v>
      </c>
      <c r="K39" s="168">
        <v>133</v>
      </c>
      <c r="L39" s="156"/>
      <c r="M39" s="169">
        <v>1</v>
      </c>
      <c r="N39" s="169">
        <v>13</v>
      </c>
      <c r="O39" s="170">
        <v>7700000000</v>
      </c>
      <c r="P39" s="84">
        <v>0</v>
      </c>
      <c r="Q39" s="159"/>
      <c r="R39" s="160"/>
      <c r="S39" s="175"/>
      <c r="T39" s="175"/>
      <c r="U39" s="175"/>
      <c r="V39" s="175"/>
      <c r="W39" s="161"/>
      <c r="X39" s="162"/>
      <c r="Y39" s="171">
        <f t="shared" si="3"/>
        <v>1600</v>
      </c>
      <c r="Z39" s="171">
        <f t="shared" si="3"/>
        <v>0</v>
      </c>
      <c r="AA39" s="172">
        <f>AA40</f>
        <v>0</v>
      </c>
      <c r="AB39" s="154"/>
    </row>
    <row r="40" spans="1:28" ht="25.5" customHeight="1" x14ac:dyDescent="0.25">
      <c r="A40" s="142"/>
      <c r="B40" s="190"/>
      <c r="C40" s="196"/>
      <c r="D40" s="197"/>
      <c r="E40" s="198"/>
      <c r="F40" s="199"/>
      <c r="G40" s="198"/>
      <c r="H40" s="198"/>
      <c r="I40" s="198"/>
      <c r="J40" s="199" t="s">
        <v>252</v>
      </c>
      <c r="K40" s="168">
        <v>133</v>
      </c>
      <c r="L40" s="156"/>
      <c r="M40" s="169">
        <v>1</v>
      </c>
      <c r="N40" s="169">
        <v>13</v>
      </c>
      <c r="O40" s="170">
        <v>7700095100</v>
      </c>
      <c r="P40" s="84">
        <v>0</v>
      </c>
      <c r="Q40" s="159"/>
      <c r="R40" s="160"/>
      <c r="S40" s="175"/>
      <c r="T40" s="175"/>
      <c r="U40" s="175"/>
      <c r="V40" s="175"/>
      <c r="W40" s="161"/>
      <c r="X40" s="162"/>
      <c r="Y40" s="171">
        <f t="shared" si="3"/>
        <v>1600</v>
      </c>
      <c r="Z40" s="171">
        <f t="shared" si="3"/>
        <v>0</v>
      </c>
      <c r="AA40" s="172">
        <f>AA41</f>
        <v>0</v>
      </c>
      <c r="AB40" s="154"/>
    </row>
    <row r="41" spans="1:28" ht="28.5" customHeight="1" x14ac:dyDescent="0.25">
      <c r="A41" s="142"/>
      <c r="B41" s="190"/>
      <c r="C41" s="196"/>
      <c r="D41" s="197"/>
      <c r="E41" s="198"/>
      <c r="F41" s="199"/>
      <c r="G41" s="198"/>
      <c r="H41" s="198"/>
      <c r="I41" s="198"/>
      <c r="J41" s="199" t="s">
        <v>252</v>
      </c>
      <c r="K41" s="168">
        <v>133</v>
      </c>
      <c r="L41" s="156"/>
      <c r="M41" s="169">
        <v>1</v>
      </c>
      <c r="N41" s="169">
        <v>13</v>
      </c>
      <c r="O41" s="170">
        <v>7700095100</v>
      </c>
      <c r="P41" s="84">
        <v>880</v>
      </c>
      <c r="Q41" s="159"/>
      <c r="R41" s="160"/>
      <c r="S41" s="175"/>
      <c r="T41" s="175"/>
      <c r="U41" s="175"/>
      <c r="V41" s="175"/>
      <c r="W41" s="161"/>
      <c r="X41" s="162"/>
      <c r="Y41" s="171">
        <f t="shared" si="3"/>
        <v>1600</v>
      </c>
      <c r="Z41" s="171">
        <f t="shared" si="3"/>
        <v>0</v>
      </c>
      <c r="AA41" s="172">
        <f>AA42</f>
        <v>0</v>
      </c>
      <c r="AB41" s="154" t="s">
        <v>218</v>
      </c>
    </row>
    <row r="42" spans="1:28" ht="22.5" customHeight="1" x14ac:dyDescent="0.25">
      <c r="A42" s="142"/>
      <c r="B42" s="190"/>
      <c r="C42" s="196"/>
      <c r="D42" s="197"/>
      <c r="E42" s="198"/>
      <c r="F42" s="199"/>
      <c r="G42" s="198"/>
      <c r="H42" s="198"/>
      <c r="I42" s="198"/>
      <c r="J42" s="199" t="s">
        <v>256</v>
      </c>
      <c r="K42" s="168">
        <v>133</v>
      </c>
      <c r="L42" s="156"/>
      <c r="M42" s="169">
        <v>1</v>
      </c>
      <c r="N42" s="169">
        <v>13</v>
      </c>
      <c r="O42" s="170">
        <v>7700095100</v>
      </c>
      <c r="P42" s="84">
        <v>853</v>
      </c>
      <c r="Q42" s="159"/>
      <c r="R42" s="160"/>
      <c r="S42" s="175"/>
      <c r="T42" s="175"/>
      <c r="U42" s="175"/>
      <c r="V42" s="175"/>
      <c r="W42" s="161"/>
      <c r="X42" s="162"/>
      <c r="Y42" s="171">
        <v>1600</v>
      </c>
      <c r="Z42" s="171">
        <v>0</v>
      </c>
      <c r="AA42" s="172">
        <v>0</v>
      </c>
      <c r="AB42" s="154" t="s">
        <v>218</v>
      </c>
    </row>
    <row r="43" spans="1:28" ht="17.25" customHeight="1" x14ac:dyDescent="0.2">
      <c r="A43" s="142"/>
      <c r="B43" s="309" t="s">
        <v>229</v>
      </c>
      <c r="C43" s="309"/>
      <c r="D43" s="309"/>
      <c r="E43" s="309"/>
      <c r="F43" s="309"/>
      <c r="G43" s="309"/>
      <c r="H43" s="309"/>
      <c r="I43" s="309"/>
      <c r="J43" s="310"/>
      <c r="K43" s="155">
        <v>133</v>
      </c>
      <c r="L43" s="156">
        <v>200</v>
      </c>
      <c r="M43" s="157">
        <v>2</v>
      </c>
      <c r="N43" s="157">
        <v>0</v>
      </c>
      <c r="O43" s="158">
        <v>0</v>
      </c>
      <c r="P43" s="77">
        <v>0</v>
      </c>
      <c r="Q43" s="159"/>
      <c r="R43" s="160">
        <v>0</v>
      </c>
      <c r="S43" s="311"/>
      <c r="T43" s="311"/>
      <c r="U43" s="311"/>
      <c r="V43" s="311"/>
      <c r="W43" s="161">
        <v>0</v>
      </c>
      <c r="X43" s="162">
        <v>0</v>
      </c>
      <c r="Y43" s="163">
        <f t="shared" ref="Y43:AA46" si="4">Y44</f>
        <v>102000</v>
      </c>
      <c r="Z43" s="163">
        <f t="shared" si="4"/>
        <v>103000</v>
      </c>
      <c r="AA43" s="78">
        <f t="shared" si="4"/>
        <v>107100</v>
      </c>
      <c r="AB43" s="154" t="s">
        <v>218</v>
      </c>
    </row>
    <row r="44" spans="1:28" ht="22.5" customHeight="1" x14ac:dyDescent="0.2">
      <c r="A44" s="142"/>
      <c r="B44" s="190"/>
      <c r="C44" s="201"/>
      <c r="D44" s="312" t="s">
        <v>230</v>
      </c>
      <c r="E44" s="312"/>
      <c r="F44" s="312"/>
      <c r="G44" s="312"/>
      <c r="H44" s="312"/>
      <c r="I44" s="312"/>
      <c r="J44" s="313"/>
      <c r="K44" s="155">
        <v>133</v>
      </c>
      <c r="L44" s="156">
        <v>203</v>
      </c>
      <c r="M44" s="157">
        <v>2</v>
      </c>
      <c r="N44" s="157">
        <v>3</v>
      </c>
      <c r="O44" s="158">
        <v>0</v>
      </c>
      <c r="P44" s="77">
        <v>0</v>
      </c>
      <c r="Q44" s="159"/>
      <c r="R44" s="160">
        <v>0</v>
      </c>
      <c r="S44" s="311"/>
      <c r="T44" s="311"/>
      <c r="U44" s="311"/>
      <c r="V44" s="311"/>
      <c r="W44" s="161">
        <v>0</v>
      </c>
      <c r="X44" s="162">
        <v>0</v>
      </c>
      <c r="Y44" s="163">
        <f t="shared" si="4"/>
        <v>102000</v>
      </c>
      <c r="Z44" s="163">
        <f t="shared" si="4"/>
        <v>103000</v>
      </c>
      <c r="AA44" s="78">
        <f t="shared" si="4"/>
        <v>107100</v>
      </c>
      <c r="AB44" s="154" t="s">
        <v>218</v>
      </c>
    </row>
    <row r="45" spans="1:28" ht="57.75" customHeight="1" x14ac:dyDescent="0.25">
      <c r="A45" s="142"/>
      <c r="B45" s="190"/>
      <c r="C45" s="191"/>
      <c r="D45" s="192"/>
      <c r="E45" s="314" t="s">
        <v>293</v>
      </c>
      <c r="F45" s="314"/>
      <c r="G45" s="314"/>
      <c r="H45" s="314"/>
      <c r="I45" s="314"/>
      <c r="J45" s="315"/>
      <c r="K45" s="168">
        <v>133</v>
      </c>
      <c r="L45" s="156">
        <v>203</v>
      </c>
      <c r="M45" s="169">
        <v>2</v>
      </c>
      <c r="N45" s="169">
        <v>3</v>
      </c>
      <c r="O45" s="170">
        <v>6000000000</v>
      </c>
      <c r="P45" s="84">
        <v>0</v>
      </c>
      <c r="Q45" s="159"/>
      <c r="R45" s="160">
        <v>0</v>
      </c>
      <c r="S45" s="316"/>
      <c r="T45" s="316"/>
      <c r="U45" s="316"/>
      <c r="V45" s="316"/>
      <c r="W45" s="161">
        <v>0</v>
      </c>
      <c r="X45" s="162">
        <v>0</v>
      </c>
      <c r="Y45" s="171">
        <f t="shared" si="4"/>
        <v>102000</v>
      </c>
      <c r="Z45" s="171">
        <f t="shared" si="4"/>
        <v>103000</v>
      </c>
      <c r="AA45" s="172">
        <f t="shared" si="4"/>
        <v>107100</v>
      </c>
      <c r="AB45" s="154" t="s">
        <v>218</v>
      </c>
    </row>
    <row r="46" spans="1:28" ht="46.5" customHeight="1" x14ac:dyDescent="0.25">
      <c r="A46" s="142"/>
      <c r="B46" s="190"/>
      <c r="C46" s="191"/>
      <c r="D46" s="193"/>
      <c r="E46" s="194"/>
      <c r="F46" s="314" t="s">
        <v>257</v>
      </c>
      <c r="G46" s="314"/>
      <c r="H46" s="314"/>
      <c r="I46" s="314"/>
      <c r="J46" s="315"/>
      <c r="K46" s="168">
        <v>133</v>
      </c>
      <c r="L46" s="156">
        <v>203</v>
      </c>
      <c r="M46" s="169">
        <v>2</v>
      </c>
      <c r="N46" s="169">
        <v>3</v>
      </c>
      <c r="O46" s="170">
        <v>6320000000</v>
      </c>
      <c r="P46" s="84">
        <v>0</v>
      </c>
      <c r="Q46" s="159"/>
      <c r="R46" s="160">
        <v>0</v>
      </c>
      <c r="S46" s="316"/>
      <c r="T46" s="316"/>
      <c r="U46" s="316"/>
      <c r="V46" s="316"/>
      <c r="W46" s="161">
        <v>0</v>
      </c>
      <c r="X46" s="162">
        <v>0</v>
      </c>
      <c r="Y46" s="171">
        <f t="shared" si="4"/>
        <v>102000</v>
      </c>
      <c r="Z46" s="171">
        <f t="shared" si="4"/>
        <v>103000</v>
      </c>
      <c r="AA46" s="172">
        <f t="shared" si="4"/>
        <v>107100</v>
      </c>
      <c r="AB46" s="154"/>
    </row>
    <row r="47" spans="1:28" ht="36.75" customHeight="1" x14ac:dyDescent="0.25">
      <c r="A47" s="142"/>
      <c r="B47" s="190"/>
      <c r="C47" s="191"/>
      <c r="D47" s="193"/>
      <c r="E47" s="195"/>
      <c r="F47" s="194"/>
      <c r="G47" s="314" t="s">
        <v>258</v>
      </c>
      <c r="H47" s="314"/>
      <c r="I47" s="314"/>
      <c r="J47" s="315"/>
      <c r="K47" s="168">
        <v>133</v>
      </c>
      <c r="L47" s="156">
        <v>203</v>
      </c>
      <c r="M47" s="169">
        <v>2</v>
      </c>
      <c r="N47" s="169">
        <v>3</v>
      </c>
      <c r="O47" s="170">
        <v>6320051180</v>
      </c>
      <c r="P47" s="84">
        <v>0</v>
      </c>
      <c r="Q47" s="159"/>
      <c r="R47" s="160">
        <v>10000</v>
      </c>
      <c r="S47" s="316"/>
      <c r="T47" s="316"/>
      <c r="U47" s="316"/>
      <c r="V47" s="316"/>
      <c r="W47" s="161">
        <v>0</v>
      </c>
      <c r="X47" s="162">
        <v>0</v>
      </c>
      <c r="Y47" s="171">
        <f>Y48+Y52</f>
        <v>102000</v>
      </c>
      <c r="Z47" s="171">
        <f>Z48+Z51</f>
        <v>103000</v>
      </c>
      <c r="AA47" s="172">
        <f>AA48+AA51</f>
        <v>107100</v>
      </c>
      <c r="AB47" s="154"/>
    </row>
    <row r="48" spans="1:28" ht="34.5" customHeight="1" x14ac:dyDescent="0.25">
      <c r="A48" s="142"/>
      <c r="B48" s="190"/>
      <c r="C48" s="191"/>
      <c r="D48" s="193"/>
      <c r="E48" s="195"/>
      <c r="F48" s="194"/>
      <c r="G48" s="174"/>
      <c r="H48" s="174"/>
      <c r="I48" s="174"/>
      <c r="J48" s="173" t="s">
        <v>247</v>
      </c>
      <c r="K48" s="168">
        <v>133</v>
      </c>
      <c r="L48" s="156"/>
      <c r="M48" s="169">
        <v>2</v>
      </c>
      <c r="N48" s="169">
        <v>3</v>
      </c>
      <c r="O48" s="170">
        <v>6320051180</v>
      </c>
      <c r="P48" s="84">
        <v>120</v>
      </c>
      <c r="Q48" s="159"/>
      <c r="R48" s="160"/>
      <c r="S48" s="175"/>
      <c r="T48" s="175"/>
      <c r="U48" s="175"/>
      <c r="V48" s="175"/>
      <c r="W48" s="161"/>
      <c r="X48" s="162"/>
      <c r="Y48" s="171">
        <f>Y49+Y50</f>
        <v>101556</v>
      </c>
      <c r="Z48" s="171">
        <f>Z49+Z50</f>
        <v>101556</v>
      </c>
      <c r="AA48" s="172">
        <f>AA49+AA50</f>
        <v>101556</v>
      </c>
      <c r="AB48" s="154"/>
    </row>
    <row r="49" spans="1:28" ht="23.25" customHeight="1" x14ac:dyDescent="0.25">
      <c r="A49" s="142"/>
      <c r="B49" s="190"/>
      <c r="C49" s="191"/>
      <c r="D49" s="193"/>
      <c r="E49" s="195"/>
      <c r="F49" s="194"/>
      <c r="G49" s="174"/>
      <c r="H49" s="174"/>
      <c r="I49" s="174"/>
      <c r="J49" s="173" t="s">
        <v>294</v>
      </c>
      <c r="K49" s="168">
        <v>133</v>
      </c>
      <c r="L49" s="156"/>
      <c r="M49" s="169">
        <v>2</v>
      </c>
      <c r="N49" s="169">
        <v>3</v>
      </c>
      <c r="O49" s="170">
        <v>6320051180</v>
      </c>
      <c r="P49" s="84">
        <v>121</v>
      </c>
      <c r="Q49" s="159"/>
      <c r="R49" s="160"/>
      <c r="S49" s="175"/>
      <c r="T49" s="175"/>
      <c r="U49" s="175"/>
      <c r="V49" s="175"/>
      <c r="W49" s="161"/>
      <c r="X49" s="162"/>
      <c r="Y49" s="171">
        <v>78000</v>
      </c>
      <c r="Z49" s="171">
        <v>78000</v>
      </c>
      <c r="AA49" s="172">
        <v>78000</v>
      </c>
      <c r="AB49" s="154"/>
    </row>
    <row r="50" spans="1:28" ht="57" customHeight="1" x14ac:dyDescent="0.25">
      <c r="A50" s="142"/>
      <c r="B50" s="190"/>
      <c r="C50" s="191"/>
      <c r="D50" s="193"/>
      <c r="E50" s="195"/>
      <c r="F50" s="194"/>
      <c r="G50" s="174"/>
      <c r="H50" s="174"/>
      <c r="I50" s="174"/>
      <c r="J50" s="173" t="s">
        <v>303</v>
      </c>
      <c r="K50" s="168">
        <v>133</v>
      </c>
      <c r="L50" s="156"/>
      <c r="M50" s="169">
        <v>2</v>
      </c>
      <c r="N50" s="169">
        <v>3</v>
      </c>
      <c r="O50" s="170">
        <v>6320051180</v>
      </c>
      <c r="P50" s="84">
        <v>129</v>
      </c>
      <c r="Q50" s="159"/>
      <c r="R50" s="160"/>
      <c r="S50" s="175"/>
      <c r="T50" s="175"/>
      <c r="U50" s="175"/>
      <c r="V50" s="175"/>
      <c r="W50" s="161"/>
      <c r="X50" s="162"/>
      <c r="Y50" s="171">
        <v>23556</v>
      </c>
      <c r="Z50" s="171">
        <v>23556</v>
      </c>
      <c r="AA50" s="172">
        <v>23556</v>
      </c>
      <c r="AB50" s="154" t="s">
        <v>218</v>
      </c>
    </row>
    <row r="51" spans="1:28" ht="34.5" customHeight="1" x14ac:dyDescent="0.25">
      <c r="A51" s="142"/>
      <c r="B51" s="190"/>
      <c r="C51" s="191"/>
      <c r="D51" s="193"/>
      <c r="E51" s="195"/>
      <c r="F51" s="194"/>
      <c r="G51" s="174"/>
      <c r="H51" s="174"/>
      <c r="I51" s="174"/>
      <c r="J51" s="173" t="s">
        <v>250</v>
      </c>
      <c r="K51" s="168">
        <v>133</v>
      </c>
      <c r="L51" s="156">
        <v>203</v>
      </c>
      <c r="M51" s="169">
        <v>2</v>
      </c>
      <c r="N51" s="169">
        <v>3</v>
      </c>
      <c r="O51" s="170">
        <v>6320051180</v>
      </c>
      <c r="P51" s="84">
        <v>240</v>
      </c>
      <c r="Q51" s="159"/>
      <c r="R51" s="160"/>
      <c r="S51" s="175"/>
      <c r="T51" s="175"/>
      <c r="U51" s="175"/>
      <c r="V51" s="175"/>
      <c r="W51" s="161"/>
      <c r="X51" s="162"/>
      <c r="Y51" s="171">
        <v>444</v>
      </c>
      <c r="Z51" s="171">
        <v>1444</v>
      </c>
      <c r="AA51" s="172">
        <v>5544</v>
      </c>
      <c r="AB51" s="154" t="s">
        <v>218</v>
      </c>
    </row>
    <row r="52" spans="1:28" ht="16.5" customHeight="1" x14ac:dyDescent="0.25">
      <c r="A52" s="142"/>
      <c r="B52" s="190"/>
      <c r="C52" s="191"/>
      <c r="D52" s="193"/>
      <c r="E52" s="195"/>
      <c r="F52" s="194"/>
      <c r="G52" s="319" t="s">
        <v>304</v>
      </c>
      <c r="H52" s="319"/>
      <c r="I52" s="319"/>
      <c r="J52" s="320"/>
      <c r="K52" s="168">
        <v>133</v>
      </c>
      <c r="L52" s="156">
        <v>203</v>
      </c>
      <c r="M52" s="169">
        <v>2</v>
      </c>
      <c r="N52" s="169">
        <v>3</v>
      </c>
      <c r="O52" s="170">
        <v>6320051180</v>
      </c>
      <c r="P52" s="84">
        <v>244</v>
      </c>
      <c r="Q52" s="159"/>
      <c r="R52" s="160">
        <v>10000</v>
      </c>
      <c r="S52" s="316"/>
      <c r="T52" s="316"/>
      <c r="U52" s="316"/>
      <c r="V52" s="316"/>
      <c r="W52" s="161">
        <v>0</v>
      </c>
      <c r="X52" s="162">
        <v>0</v>
      </c>
      <c r="Y52" s="171">
        <v>444</v>
      </c>
      <c r="Z52" s="171">
        <v>1444</v>
      </c>
      <c r="AA52" s="172">
        <v>5544</v>
      </c>
      <c r="AB52" s="154" t="s">
        <v>218</v>
      </c>
    </row>
    <row r="53" spans="1:28" ht="22.5" customHeight="1" x14ac:dyDescent="0.2">
      <c r="A53" s="142"/>
      <c r="B53" s="321" t="s">
        <v>231</v>
      </c>
      <c r="C53" s="321"/>
      <c r="D53" s="321"/>
      <c r="E53" s="321"/>
      <c r="F53" s="321"/>
      <c r="G53" s="321"/>
      <c r="H53" s="321"/>
      <c r="I53" s="321"/>
      <c r="J53" s="322"/>
      <c r="K53" s="155">
        <v>133</v>
      </c>
      <c r="L53" s="156">
        <v>300</v>
      </c>
      <c r="M53" s="157">
        <v>3</v>
      </c>
      <c r="N53" s="157">
        <v>0</v>
      </c>
      <c r="O53" s="158">
        <v>0</v>
      </c>
      <c r="P53" s="77">
        <v>0</v>
      </c>
      <c r="Q53" s="159"/>
      <c r="R53" s="160">
        <v>0</v>
      </c>
      <c r="S53" s="311"/>
      <c r="T53" s="311"/>
      <c r="U53" s="311"/>
      <c r="V53" s="311"/>
      <c r="W53" s="161">
        <v>0</v>
      </c>
      <c r="X53" s="162">
        <v>0</v>
      </c>
      <c r="Y53" s="163">
        <f>Y54+Y60</f>
        <v>143300</v>
      </c>
      <c r="Z53" s="163">
        <f>Z54+Z60</f>
        <v>4119</v>
      </c>
      <c r="AA53" s="78">
        <f>AA54+AA60</f>
        <v>0</v>
      </c>
      <c r="AB53" s="154" t="s">
        <v>218</v>
      </c>
    </row>
    <row r="54" spans="1:28" ht="15" customHeight="1" x14ac:dyDescent="0.2">
      <c r="A54" s="142"/>
      <c r="B54" s="164"/>
      <c r="C54" s="165"/>
      <c r="D54" s="323" t="s">
        <v>232</v>
      </c>
      <c r="E54" s="323"/>
      <c r="F54" s="323"/>
      <c r="G54" s="323"/>
      <c r="H54" s="323"/>
      <c r="I54" s="323"/>
      <c r="J54" s="324"/>
      <c r="K54" s="155">
        <v>133</v>
      </c>
      <c r="L54" s="156">
        <v>310</v>
      </c>
      <c r="M54" s="157">
        <v>3</v>
      </c>
      <c r="N54" s="157">
        <v>10</v>
      </c>
      <c r="O54" s="158">
        <v>0</v>
      </c>
      <c r="P54" s="77">
        <v>0</v>
      </c>
      <c r="Q54" s="159"/>
      <c r="R54" s="160">
        <v>0</v>
      </c>
      <c r="S54" s="311"/>
      <c r="T54" s="311"/>
      <c r="U54" s="311"/>
      <c r="V54" s="311"/>
      <c r="W54" s="161">
        <v>0</v>
      </c>
      <c r="X54" s="162">
        <v>0</v>
      </c>
      <c r="Y54" s="163">
        <f>Y55</f>
        <v>137300</v>
      </c>
      <c r="Z54" s="163">
        <f t="shared" ref="Y54:Z58" si="5">Z55</f>
        <v>0</v>
      </c>
      <c r="AA54" s="153">
        <f>AA55</f>
        <v>0</v>
      </c>
      <c r="AB54" s="154" t="s">
        <v>218</v>
      </c>
    </row>
    <row r="55" spans="1:28" ht="55.5" customHeight="1" x14ac:dyDescent="0.25">
      <c r="A55" s="142"/>
      <c r="B55" s="164"/>
      <c r="C55" s="166"/>
      <c r="D55" s="167"/>
      <c r="E55" s="314" t="s">
        <v>293</v>
      </c>
      <c r="F55" s="314"/>
      <c r="G55" s="314"/>
      <c r="H55" s="314"/>
      <c r="I55" s="314"/>
      <c r="J55" s="315"/>
      <c r="K55" s="168">
        <v>133</v>
      </c>
      <c r="L55" s="156">
        <v>310</v>
      </c>
      <c r="M55" s="169">
        <v>3</v>
      </c>
      <c r="N55" s="169">
        <v>10</v>
      </c>
      <c r="O55" s="170">
        <v>6300000000</v>
      </c>
      <c r="P55" s="84">
        <v>0</v>
      </c>
      <c r="Q55" s="159"/>
      <c r="R55" s="160">
        <v>0</v>
      </c>
      <c r="S55" s="316"/>
      <c r="T55" s="316"/>
      <c r="U55" s="316"/>
      <c r="V55" s="316"/>
      <c r="W55" s="161">
        <v>0</v>
      </c>
      <c r="X55" s="162">
        <v>0</v>
      </c>
      <c r="Y55" s="171">
        <f t="shared" si="5"/>
        <v>137300</v>
      </c>
      <c r="Z55" s="171">
        <f t="shared" si="5"/>
        <v>0</v>
      </c>
      <c r="AA55" s="172">
        <f>AA56</f>
        <v>0</v>
      </c>
      <c r="AB55" s="154"/>
    </row>
    <row r="56" spans="1:28" ht="48.75" customHeight="1" x14ac:dyDescent="0.25">
      <c r="A56" s="142"/>
      <c r="B56" s="164"/>
      <c r="C56" s="166"/>
      <c r="D56" s="176"/>
      <c r="E56" s="177"/>
      <c r="F56" s="317" t="s">
        <v>259</v>
      </c>
      <c r="G56" s="317"/>
      <c r="H56" s="317"/>
      <c r="I56" s="317"/>
      <c r="J56" s="318"/>
      <c r="K56" s="168">
        <v>133</v>
      </c>
      <c r="L56" s="156">
        <v>310</v>
      </c>
      <c r="M56" s="169">
        <v>3</v>
      </c>
      <c r="N56" s="169">
        <v>10</v>
      </c>
      <c r="O56" s="170">
        <v>6330000000</v>
      </c>
      <c r="P56" s="84">
        <v>0</v>
      </c>
      <c r="Q56" s="159"/>
      <c r="R56" s="160">
        <v>0</v>
      </c>
      <c r="S56" s="316"/>
      <c r="T56" s="316"/>
      <c r="U56" s="316"/>
      <c r="V56" s="316"/>
      <c r="W56" s="161">
        <v>0</v>
      </c>
      <c r="X56" s="162">
        <v>0</v>
      </c>
      <c r="Y56" s="171">
        <f t="shared" si="5"/>
        <v>137300</v>
      </c>
      <c r="Z56" s="171">
        <f t="shared" si="5"/>
        <v>0</v>
      </c>
      <c r="AA56" s="172">
        <f>AA57</f>
        <v>0</v>
      </c>
      <c r="AB56" s="154"/>
    </row>
    <row r="57" spans="1:28" ht="48.75" customHeight="1" x14ac:dyDescent="0.25">
      <c r="A57" s="142"/>
      <c r="B57" s="164"/>
      <c r="C57" s="166"/>
      <c r="D57" s="176"/>
      <c r="E57" s="177"/>
      <c r="F57" s="177"/>
      <c r="G57" s="178"/>
      <c r="H57" s="178"/>
      <c r="I57" s="178"/>
      <c r="J57" s="177" t="s">
        <v>260</v>
      </c>
      <c r="K57" s="168">
        <v>133</v>
      </c>
      <c r="L57" s="156">
        <v>310</v>
      </c>
      <c r="M57" s="169">
        <v>3</v>
      </c>
      <c r="N57" s="169">
        <v>10</v>
      </c>
      <c r="O57" s="170">
        <v>6330095020</v>
      </c>
      <c r="P57" s="84">
        <v>0</v>
      </c>
      <c r="Q57" s="159"/>
      <c r="R57" s="160"/>
      <c r="S57" s="175"/>
      <c r="T57" s="175"/>
      <c r="U57" s="175"/>
      <c r="V57" s="175"/>
      <c r="W57" s="161"/>
      <c r="X57" s="162"/>
      <c r="Y57" s="171">
        <f t="shared" si="5"/>
        <v>137300</v>
      </c>
      <c r="Z57" s="171">
        <f t="shared" si="5"/>
        <v>0</v>
      </c>
      <c r="AA57" s="172">
        <f>AA58</f>
        <v>0</v>
      </c>
      <c r="AB57" s="154" t="s">
        <v>218</v>
      </c>
    </row>
    <row r="58" spans="1:28" ht="36" customHeight="1" x14ac:dyDescent="0.25">
      <c r="A58" s="142"/>
      <c r="B58" s="164"/>
      <c r="C58" s="166"/>
      <c r="D58" s="176"/>
      <c r="E58" s="177"/>
      <c r="F58" s="177"/>
      <c r="G58" s="178"/>
      <c r="H58" s="178"/>
      <c r="I58" s="178"/>
      <c r="J58" s="177" t="s">
        <v>297</v>
      </c>
      <c r="K58" s="168">
        <v>133</v>
      </c>
      <c r="L58" s="156">
        <v>310</v>
      </c>
      <c r="M58" s="169">
        <v>3</v>
      </c>
      <c r="N58" s="169">
        <v>10</v>
      </c>
      <c r="O58" s="170">
        <v>6330095020</v>
      </c>
      <c r="P58" s="84">
        <v>240</v>
      </c>
      <c r="Q58" s="159"/>
      <c r="R58" s="160"/>
      <c r="S58" s="175"/>
      <c r="T58" s="175"/>
      <c r="U58" s="175"/>
      <c r="V58" s="175"/>
      <c r="W58" s="161"/>
      <c r="X58" s="162"/>
      <c r="Y58" s="171">
        <f t="shared" si="5"/>
        <v>137300</v>
      </c>
      <c r="Z58" s="171">
        <f t="shared" si="5"/>
        <v>0</v>
      </c>
      <c r="AA58" s="172">
        <f>AA59</f>
        <v>0</v>
      </c>
      <c r="AB58" s="154"/>
    </row>
    <row r="59" spans="1:28" ht="39" customHeight="1" x14ac:dyDescent="0.25">
      <c r="A59" s="142"/>
      <c r="B59" s="164"/>
      <c r="C59" s="166"/>
      <c r="D59" s="176"/>
      <c r="E59" s="178"/>
      <c r="F59" s="177"/>
      <c r="G59" s="317" t="s">
        <v>304</v>
      </c>
      <c r="H59" s="317"/>
      <c r="I59" s="317"/>
      <c r="J59" s="318"/>
      <c r="K59" s="168">
        <v>133</v>
      </c>
      <c r="L59" s="156">
        <v>310</v>
      </c>
      <c r="M59" s="169">
        <v>3</v>
      </c>
      <c r="N59" s="169">
        <v>10</v>
      </c>
      <c r="O59" s="170">
        <v>6330095020</v>
      </c>
      <c r="P59" s="84">
        <v>244</v>
      </c>
      <c r="Q59" s="159"/>
      <c r="R59" s="160">
        <v>10000</v>
      </c>
      <c r="S59" s="316"/>
      <c r="T59" s="316"/>
      <c r="U59" s="316"/>
      <c r="V59" s="316"/>
      <c r="W59" s="161">
        <v>0</v>
      </c>
      <c r="X59" s="162">
        <v>0</v>
      </c>
      <c r="Y59" s="171">
        <v>137300</v>
      </c>
      <c r="Z59" s="171">
        <v>0</v>
      </c>
      <c r="AA59" s="172">
        <v>0</v>
      </c>
      <c r="AB59" s="154"/>
    </row>
    <row r="60" spans="1:28" ht="36" customHeight="1" x14ac:dyDescent="0.2">
      <c r="A60" s="142"/>
      <c r="B60" s="164"/>
      <c r="C60" s="202"/>
      <c r="D60" s="203"/>
      <c r="E60" s="204"/>
      <c r="F60" s="205"/>
      <c r="G60" s="204"/>
      <c r="H60" s="204"/>
      <c r="I60" s="204"/>
      <c r="J60" s="206" t="s">
        <v>233</v>
      </c>
      <c r="K60" s="168">
        <v>133</v>
      </c>
      <c r="L60" s="156"/>
      <c r="M60" s="169">
        <v>3</v>
      </c>
      <c r="N60" s="169">
        <v>14</v>
      </c>
      <c r="O60" s="170">
        <v>0</v>
      </c>
      <c r="P60" s="84">
        <v>0</v>
      </c>
      <c r="Q60" s="159"/>
      <c r="R60" s="160"/>
      <c r="S60" s="175"/>
      <c r="T60" s="175"/>
      <c r="U60" s="175"/>
      <c r="V60" s="175"/>
      <c r="W60" s="161"/>
      <c r="X60" s="162"/>
      <c r="Y60" s="163">
        <f t="shared" ref="Y60:AA63" si="6">Y61</f>
        <v>6000</v>
      </c>
      <c r="Z60" s="163">
        <f t="shared" si="6"/>
        <v>4119</v>
      </c>
      <c r="AA60" s="153">
        <f t="shared" si="6"/>
        <v>0</v>
      </c>
      <c r="AB60" s="154"/>
    </row>
    <row r="61" spans="1:28" ht="24" customHeight="1" x14ac:dyDescent="0.25">
      <c r="A61" s="142"/>
      <c r="B61" s="164"/>
      <c r="C61" s="202"/>
      <c r="D61" s="203"/>
      <c r="E61" s="204"/>
      <c r="F61" s="205"/>
      <c r="G61" s="204"/>
      <c r="H61" s="204"/>
      <c r="I61" s="204"/>
      <c r="J61" s="205" t="s">
        <v>305</v>
      </c>
      <c r="K61" s="168">
        <v>133</v>
      </c>
      <c r="L61" s="156"/>
      <c r="M61" s="169">
        <v>3</v>
      </c>
      <c r="N61" s="169">
        <v>14</v>
      </c>
      <c r="O61" s="170">
        <v>7700000000</v>
      </c>
      <c r="P61" s="84">
        <v>0</v>
      </c>
      <c r="Q61" s="159"/>
      <c r="R61" s="160"/>
      <c r="S61" s="175"/>
      <c r="T61" s="175"/>
      <c r="U61" s="175"/>
      <c r="V61" s="175"/>
      <c r="W61" s="161"/>
      <c r="X61" s="162"/>
      <c r="Y61" s="171">
        <f t="shared" si="6"/>
        <v>6000</v>
      </c>
      <c r="Z61" s="171">
        <f t="shared" si="6"/>
        <v>4119</v>
      </c>
      <c r="AA61" s="172">
        <f t="shared" si="6"/>
        <v>0</v>
      </c>
      <c r="AB61" s="154"/>
    </row>
    <row r="62" spans="1:28" ht="24" customHeight="1" x14ac:dyDescent="0.25">
      <c r="A62" s="142"/>
      <c r="B62" s="164"/>
      <c r="C62" s="202"/>
      <c r="D62" s="203"/>
      <c r="E62" s="204"/>
      <c r="F62" s="205"/>
      <c r="G62" s="204"/>
      <c r="H62" s="204"/>
      <c r="I62" s="204"/>
      <c r="J62" s="205" t="s">
        <v>262</v>
      </c>
      <c r="K62" s="168">
        <v>133</v>
      </c>
      <c r="L62" s="156"/>
      <c r="M62" s="169">
        <v>3</v>
      </c>
      <c r="N62" s="169">
        <v>14</v>
      </c>
      <c r="O62" s="170">
        <v>7700020040</v>
      </c>
      <c r="P62" s="84">
        <v>0</v>
      </c>
      <c r="Q62" s="159"/>
      <c r="R62" s="160"/>
      <c r="S62" s="175"/>
      <c r="T62" s="175"/>
      <c r="U62" s="175"/>
      <c r="V62" s="175"/>
      <c r="W62" s="161"/>
      <c r="X62" s="162"/>
      <c r="Y62" s="171">
        <f t="shared" si="6"/>
        <v>6000</v>
      </c>
      <c r="Z62" s="171">
        <f t="shared" si="6"/>
        <v>4119</v>
      </c>
      <c r="AA62" s="172">
        <f t="shared" si="6"/>
        <v>0</v>
      </c>
      <c r="AB62" s="154"/>
    </row>
    <row r="63" spans="1:28" ht="35.25" customHeight="1" x14ac:dyDescent="0.25">
      <c r="A63" s="142"/>
      <c r="B63" s="164"/>
      <c r="C63" s="202"/>
      <c r="D63" s="203"/>
      <c r="E63" s="204"/>
      <c r="F63" s="205"/>
      <c r="G63" s="204"/>
      <c r="H63" s="204"/>
      <c r="I63" s="204"/>
      <c r="J63" s="205" t="s">
        <v>297</v>
      </c>
      <c r="K63" s="168">
        <v>133</v>
      </c>
      <c r="L63" s="156"/>
      <c r="M63" s="169">
        <v>3</v>
      </c>
      <c r="N63" s="169">
        <v>14</v>
      </c>
      <c r="O63" s="170">
        <v>7700020040</v>
      </c>
      <c r="P63" s="84">
        <v>240</v>
      </c>
      <c r="Q63" s="159"/>
      <c r="R63" s="160"/>
      <c r="S63" s="175"/>
      <c r="T63" s="175"/>
      <c r="U63" s="175"/>
      <c r="V63" s="175"/>
      <c r="W63" s="161"/>
      <c r="X63" s="162"/>
      <c r="Y63" s="171">
        <f t="shared" si="6"/>
        <v>6000</v>
      </c>
      <c r="Z63" s="171">
        <f t="shared" si="6"/>
        <v>4119</v>
      </c>
      <c r="AA63" s="172">
        <f t="shared" si="6"/>
        <v>0</v>
      </c>
      <c r="AB63" s="154" t="s">
        <v>218</v>
      </c>
    </row>
    <row r="64" spans="1:28" ht="38.25" customHeight="1" x14ac:dyDescent="0.25">
      <c r="A64" s="142"/>
      <c r="B64" s="164"/>
      <c r="C64" s="202"/>
      <c r="D64" s="203"/>
      <c r="E64" s="204"/>
      <c r="F64" s="205"/>
      <c r="G64" s="204"/>
      <c r="H64" s="204"/>
      <c r="I64" s="204"/>
      <c r="J64" s="205" t="s">
        <v>304</v>
      </c>
      <c r="K64" s="168">
        <v>133</v>
      </c>
      <c r="L64" s="156"/>
      <c r="M64" s="169">
        <v>3</v>
      </c>
      <c r="N64" s="169">
        <v>14</v>
      </c>
      <c r="O64" s="170">
        <v>7700020040</v>
      </c>
      <c r="P64" s="84">
        <v>244</v>
      </c>
      <c r="Q64" s="159"/>
      <c r="R64" s="160"/>
      <c r="S64" s="175"/>
      <c r="T64" s="175"/>
      <c r="U64" s="175"/>
      <c r="V64" s="175"/>
      <c r="W64" s="161"/>
      <c r="X64" s="162"/>
      <c r="Y64" s="171">
        <v>6000</v>
      </c>
      <c r="Z64" s="171">
        <v>4119</v>
      </c>
      <c r="AA64" s="172">
        <v>0</v>
      </c>
      <c r="AB64" s="154"/>
    </row>
    <row r="65" spans="1:28" ht="17.25" customHeight="1" x14ac:dyDescent="0.2">
      <c r="A65" s="142"/>
      <c r="B65" s="321" t="s">
        <v>234</v>
      </c>
      <c r="C65" s="321"/>
      <c r="D65" s="321"/>
      <c r="E65" s="321"/>
      <c r="F65" s="321"/>
      <c r="G65" s="321"/>
      <c r="H65" s="321"/>
      <c r="I65" s="321"/>
      <c r="J65" s="322"/>
      <c r="K65" s="155">
        <v>133</v>
      </c>
      <c r="L65" s="156">
        <v>400</v>
      </c>
      <c r="M65" s="157">
        <v>4</v>
      </c>
      <c r="N65" s="157">
        <v>0</v>
      </c>
      <c r="O65" s="158">
        <v>0</v>
      </c>
      <c r="P65" s="77">
        <v>0</v>
      </c>
      <c r="Q65" s="159"/>
      <c r="R65" s="160">
        <v>0</v>
      </c>
      <c r="S65" s="311"/>
      <c r="T65" s="311"/>
      <c r="U65" s="311"/>
      <c r="V65" s="311"/>
      <c r="W65" s="161">
        <v>0</v>
      </c>
      <c r="X65" s="162">
        <v>0</v>
      </c>
      <c r="Y65" s="163">
        <f t="shared" ref="Y65:AA69" si="7">Y66</f>
        <v>704000</v>
      </c>
      <c r="Z65" s="163">
        <f t="shared" si="7"/>
        <v>728000</v>
      </c>
      <c r="AA65" s="78">
        <f t="shared" si="7"/>
        <v>756000</v>
      </c>
      <c r="AB65" s="154" t="s">
        <v>218</v>
      </c>
    </row>
    <row r="66" spans="1:28" ht="26.25" customHeight="1" x14ac:dyDescent="0.2">
      <c r="A66" s="142"/>
      <c r="B66" s="207"/>
      <c r="C66" s="208"/>
      <c r="D66" s="209"/>
      <c r="E66" s="209"/>
      <c r="F66" s="209"/>
      <c r="G66" s="209"/>
      <c r="H66" s="209"/>
      <c r="I66" s="209"/>
      <c r="J66" s="210" t="s">
        <v>235</v>
      </c>
      <c r="K66" s="155">
        <v>133</v>
      </c>
      <c r="L66" s="156"/>
      <c r="M66" s="157">
        <v>4</v>
      </c>
      <c r="N66" s="157">
        <v>9</v>
      </c>
      <c r="O66" s="158">
        <v>0</v>
      </c>
      <c r="P66" s="77">
        <v>0</v>
      </c>
      <c r="Q66" s="159"/>
      <c r="R66" s="160"/>
      <c r="S66" s="183"/>
      <c r="T66" s="183"/>
      <c r="U66" s="183"/>
      <c r="V66" s="183"/>
      <c r="W66" s="161"/>
      <c r="X66" s="162"/>
      <c r="Y66" s="163">
        <f t="shared" si="7"/>
        <v>704000</v>
      </c>
      <c r="Z66" s="163">
        <f t="shared" si="7"/>
        <v>728000</v>
      </c>
      <c r="AA66" s="78">
        <f t="shared" si="7"/>
        <v>756000</v>
      </c>
      <c r="AB66" s="154" t="s">
        <v>218</v>
      </c>
    </row>
    <row r="67" spans="1:28" ht="63" customHeight="1" x14ac:dyDescent="0.2">
      <c r="A67" s="142"/>
      <c r="B67" s="164"/>
      <c r="C67" s="165"/>
      <c r="D67" s="312" t="s">
        <v>293</v>
      </c>
      <c r="E67" s="312"/>
      <c r="F67" s="312"/>
      <c r="G67" s="312"/>
      <c r="H67" s="312"/>
      <c r="I67" s="312"/>
      <c r="J67" s="313"/>
      <c r="K67" s="155">
        <v>133</v>
      </c>
      <c r="L67" s="156">
        <v>409</v>
      </c>
      <c r="M67" s="157">
        <v>4</v>
      </c>
      <c r="N67" s="157">
        <v>9</v>
      </c>
      <c r="O67" s="158">
        <v>6300000000</v>
      </c>
      <c r="P67" s="77">
        <v>0</v>
      </c>
      <c r="Q67" s="159"/>
      <c r="R67" s="160">
        <v>0</v>
      </c>
      <c r="S67" s="311"/>
      <c r="T67" s="311"/>
      <c r="U67" s="311"/>
      <c r="V67" s="311"/>
      <c r="W67" s="161">
        <v>0</v>
      </c>
      <c r="X67" s="162">
        <v>0</v>
      </c>
      <c r="Y67" s="163">
        <f t="shared" si="7"/>
        <v>704000</v>
      </c>
      <c r="Z67" s="163">
        <f t="shared" si="7"/>
        <v>728000</v>
      </c>
      <c r="AA67" s="78">
        <f t="shared" si="7"/>
        <v>756000</v>
      </c>
      <c r="AB67" s="154" t="s">
        <v>218</v>
      </c>
    </row>
    <row r="68" spans="1:28" ht="38.25" customHeight="1" x14ac:dyDescent="0.25">
      <c r="A68" s="142"/>
      <c r="B68" s="164"/>
      <c r="C68" s="166"/>
      <c r="D68" s="167"/>
      <c r="E68" s="314" t="s">
        <v>263</v>
      </c>
      <c r="F68" s="314"/>
      <c r="G68" s="314"/>
      <c r="H68" s="314"/>
      <c r="I68" s="314"/>
      <c r="J68" s="315"/>
      <c r="K68" s="168">
        <v>133</v>
      </c>
      <c r="L68" s="156">
        <v>409</v>
      </c>
      <c r="M68" s="169">
        <v>4</v>
      </c>
      <c r="N68" s="169">
        <v>9</v>
      </c>
      <c r="O68" s="170">
        <v>6340000000</v>
      </c>
      <c r="P68" s="84">
        <v>0</v>
      </c>
      <c r="Q68" s="159"/>
      <c r="R68" s="160">
        <v>0</v>
      </c>
      <c r="S68" s="316"/>
      <c r="T68" s="316"/>
      <c r="U68" s="316"/>
      <c r="V68" s="316"/>
      <c r="W68" s="161">
        <v>0</v>
      </c>
      <c r="X68" s="162">
        <v>0</v>
      </c>
      <c r="Y68" s="171">
        <f t="shared" si="7"/>
        <v>704000</v>
      </c>
      <c r="Z68" s="171">
        <f t="shared" si="7"/>
        <v>728000</v>
      </c>
      <c r="AA68" s="172">
        <f t="shared" si="7"/>
        <v>756000</v>
      </c>
      <c r="AB68" s="154"/>
    </row>
    <row r="69" spans="1:28" ht="46.5" customHeight="1" x14ac:dyDescent="0.25">
      <c r="A69" s="142"/>
      <c r="B69" s="164"/>
      <c r="C69" s="166"/>
      <c r="D69" s="176"/>
      <c r="E69" s="177"/>
      <c r="F69" s="314" t="s">
        <v>264</v>
      </c>
      <c r="G69" s="314"/>
      <c r="H69" s="314"/>
      <c r="I69" s="314"/>
      <c r="J69" s="315"/>
      <c r="K69" s="168">
        <v>133</v>
      </c>
      <c r="L69" s="156">
        <v>409</v>
      </c>
      <c r="M69" s="169">
        <v>4</v>
      </c>
      <c r="N69" s="169">
        <v>9</v>
      </c>
      <c r="O69" s="170">
        <v>6340095280</v>
      </c>
      <c r="P69" s="84">
        <v>0</v>
      </c>
      <c r="Q69" s="159"/>
      <c r="R69" s="160">
        <v>0</v>
      </c>
      <c r="S69" s="316"/>
      <c r="T69" s="316"/>
      <c r="U69" s="316"/>
      <c r="V69" s="316"/>
      <c r="W69" s="161">
        <v>0</v>
      </c>
      <c r="X69" s="162">
        <v>0</v>
      </c>
      <c r="Y69" s="171">
        <f t="shared" si="7"/>
        <v>704000</v>
      </c>
      <c r="Z69" s="171">
        <f t="shared" si="7"/>
        <v>728000</v>
      </c>
      <c r="AA69" s="172">
        <f t="shared" si="7"/>
        <v>756000</v>
      </c>
      <c r="AB69" s="154"/>
    </row>
    <row r="70" spans="1:28" ht="24" customHeight="1" x14ac:dyDescent="0.25">
      <c r="A70" s="142"/>
      <c r="B70" s="164"/>
      <c r="C70" s="166"/>
      <c r="D70" s="176"/>
      <c r="E70" s="177"/>
      <c r="F70" s="173"/>
      <c r="G70" s="174"/>
      <c r="H70" s="174"/>
      <c r="I70" s="174"/>
      <c r="J70" s="173" t="s">
        <v>297</v>
      </c>
      <c r="K70" s="168">
        <v>133</v>
      </c>
      <c r="L70" s="156">
        <v>409</v>
      </c>
      <c r="M70" s="169">
        <v>4</v>
      </c>
      <c r="N70" s="169">
        <v>9</v>
      </c>
      <c r="O70" s="170">
        <v>6340095280</v>
      </c>
      <c r="P70" s="84">
        <v>240</v>
      </c>
      <c r="Q70" s="159"/>
      <c r="R70" s="160"/>
      <c r="S70" s="175"/>
      <c r="T70" s="175"/>
      <c r="U70" s="175"/>
      <c r="V70" s="175"/>
      <c r="W70" s="161"/>
      <c r="X70" s="162"/>
      <c r="Y70" s="171">
        <f>Y71+Y72</f>
        <v>704000</v>
      </c>
      <c r="Z70" s="171">
        <f>Z71+Z72</f>
        <v>728000</v>
      </c>
      <c r="AA70" s="172">
        <f>AA71+AA72</f>
        <v>756000</v>
      </c>
      <c r="AB70" s="154"/>
    </row>
    <row r="71" spans="1:28" ht="45.75" customHeight="1" x14ac:dyDescent="0.25">
      <c r="A71" s="142"/>
      <c r="B71" s="164"/>
      <c r="C71" s="166"/>
      <c r="D71" s="176"/>
      <c r="E71" s="178"/>
      <c r="F71" s="177"/>
      <c r="G71" s="314" t="s">
        <v>304</v>
      </c>
      <c r="H71" s="314"/>
      <c r="I71" s="314"/>
      <c r="J71" s="315"/>
      <c r="K71" s="168">
        <v>133</v>
      </c>
      <c r="L71" s="156">
        <v>409</v>
      </c>
      <c r="M71" s="169">
        <v>4</v>
      </c>
      <c r="N71" s="169">
        <v>9</v>
      </c>
      <c r="O71" s="170">
        <v>6340095280</v>
      </c>
      <c r="P71" s="84">
        <v>244</v>
      </c>
      <c r="Q71" s="159"/>
      <c r="R71" s="160">
        <v>10000</v>
      </c>
      <c r="S71" s="316"/>
      <c r="T71" s="316"/>
      <c r="U71" s="316"/>
      <c r="V71" s="316"/>
      <c r="W71" s="161">
        <v>0</v>
      </c>
      <c r="X71" s="162">
        <v>0</v>
      </c>
      <c r="Y71" s="171">
        <v>704000</v>
      </c>
      <c r="Z71" s="171">
        <v>728000</v>
      </c>
      <c r="AA71" s="172">
        <v>756000</v>
      </c>
      <c r="AB71" s="154"/>
    </row>
    <row r="72" spans="1:28" ht="45.75" customHeight="1" x14ac:dyDescent="0.25">
      <c r="A72" s="142"/>
      <c r="B72" s="164"/>
      <c r="C72" s="202"/>
      <c r="D72" s="203"/>
      <c r="E72" s="204"/>
      <c r="F72" s="205"/>
      <c r="G72" s="211"/>
      <c r="H72" s="211"/>
      <c r="I72" s="211"/>
      <c r="J72" s="212" t="s">
        <v>304</v>
      </c>
      <c r="K72" s="168">
        <v>133</v>
      </c>
      <c r="L72" s="156"/>
      <c r="M72" s="169">
        <v>4</v>
      </c>
      <c r="N72" s="169">
        <v>9</v>
      </c>
      <c r="O72" s="170">
        <v>6340095280</v>
      </c>
      <c r="P72" s="84">
        <v>247</v>
      </c>
      <c r="Q72" s="159"/>
      <c r="R72" s="160"/>
      <c r="S72" s="175"/>
      <c r="T72" s="175"/>
      <c r="U72" s="175"/>
      <c r="V72" s="175"/>
      <c r="W72" s="161"/>
      <c r="X72" s="162"/>
      <c r="Y72" s="171">
        <v>0</v>
      </c>
      <c r="Z72" s="171">
        <v>0</v>
      </c>
      <c r="AA72" s="172">
        <v>0</v>
      </c>
      <c r="AB72" s="154"/>
    </row>
    <row r="73" spans="1:28" ht="25.5" customHeight="1" x14ac:dyDescent="0.2">
      <c r="A73" s="142"/>
      <c r="B73" s="325" t="s">
        <v>236</v>
      </c>
      <c r="C73" s="325"/>
      <c r="D73" s="325"/>
      <c r="E73" s="325"/>
      <c r="F73" s="325"/>
      <c r="G73" s="325"/>
      <c r="H73" s="325"/>
      <c r="I73" s="325"/>
      <c r="J73" s="326"/>
      <c r="K73" s="155">
        <v>133</v>
      </c>
      <c r="L73" s="156">
        <v>500</v>
      </c>
      <c r="M73" s="157">
        <v>5</v>
      </c>
      <c r="N73" s="157">
        <v>0</v>
      </c>
      <c r="O73" s="158">
        <v>0</v>
      </c>
      <c r="P73" s="77">
        <v>0</v>
      </c>
      <c r="Q73" s="159"/>
      <c r="R73" s="160">
        <v>0</v>
      </c>
      <c r="S73" s="311"/>
      <c r="T73" s="311"/>
      <c r="U73" s="311"/>
      <c r="V73" s="311"/>
      <c r="W73" s="161">
        <v>0</v>
      </c>
      <c r="X73" s="162">
        <v>0</v>
      </c>
      <c r="Y73" s="163">
        <v>153600</v>
      </c>
      <c r="Z73" s="163">
        <f t="shared" ref="Z73:AA78" si="8">Z74</f>
        <v>0</v>
      </c>
      <c r="AA73" s="153">
        <f t="shared" si="8"/>
        <v>0</v>
      </c>
      <c r="AB73" s="154" t="s">
        <v>218</v>
      </c>
    </row>
    <row r="74" spans="1:28" ht="14.25" customHeight="1" x14ac:dyDescent="0.2">
      <c r="A74" s="142"/>
      <c r="B74" s="164"/>
      <c r="C74" s="165"/>
      <c r="D74" s="323" t="s">
        <v>237</v>
      </c>
      <c r="E74" s="323"/>
      <c r="F74" s="323"/>
      <c r="G74" s="323"/>
      <c r="H74" s="323"/>
      <c r="I74" s="323"/>
      <c r="J74" s="324"/>
      <c r="K74" s="155">
        <v>133</v>
      </c>
      <c r="L74" s="156">
        <v>503</v>
      </c>
      <c r="M74" s="157">
        <v>5</v>
      </c>
      <c r="N74" s="157">
        <v>3</v>
      </c>
      <c r="O74" s="158">
        <v>0</v>
      </c>
      <c r="P74" s="77">
        <v>0</v>
      </c>
      <c r="Q74" s="159"/>
      <c r="R74" s="160">
        <v>0</v>
      </c>
      <c r="S74" s="311"/>
      <c r="T74" s="311"/>
      <c r="U74" s="311"/>
      <c r="V74" s="311"/>
      <c r="W74" s="161">
        <v>0</v>
      </c>
      <c r="X74" s="162">
        <v>0</v>
      </c>
      <c r="Y74" s="163">
        <v>153600</v>
      </c>
      <c r="Z74" s="163">
        <f t="shared" si="8"/>
        <v>0</v>
      </c>
      <c r="AA74" s="153">
        <f t="shared" si="8"/>
        <v>0</v>
      </c>
      <c r="AB74" s="154" t="s">
        <v>218</v>
      </c>
    </row>
    <row r="75" spans="1:28" ht="58.5" customHeight="1" x14ac:dyDescent="0.25">
      <c r="A75" s="142"/>
      <c r="B75" s="164"/>
      <c r="C75" s="166"/>
      <c r="D75" s="167"/>
      <c r="E75" s="314" t="s">
        <v>293</v>
      </c>
      <c r="F75" s="314"/>
      <c r="G75" s="314"/>
      <c r="H75" s="314"/>
      <c r="I75" s="314"/>
      <c r="J75" s="315"/>
      <c r="K75" s="168">
        <v>133</v>
      </c>
      <c r="L75" s="156">
        <v>503</v>
      </c>
      <c r="M75" s="169">
        <v>5</v>
      </c>
      <c r="N75" s="169">
        <v>3</v>
      </c>
      <c r="O75" s="170">
        <v>6300000000</v>
      </c>
      <c r="P75" s="84">
        <v>0</v>
      </c>
      <c r="Q75" s="159"/>
      <c r="R75" s="160">
        <v>0</v>
      </c>
      <c r="S75" s="316"/>
      <c r="T75" s="316"/>
      <c r="U75" s="316"/>
      <c r="V75" s="316"/>
      <c r="W75" s="161">
        <v>0</v>
      </c>
      <c r="X75" s="162">
        <v>0</v>
      </c>
      <c r="Y75" s="171">
        <v>153600</v>
      </c>
      <c r="Z75" s="171">
        <f t="shared" si="8"/>
        <v>0</v>
      </c>
      <c r="AA75" s="172">
        <f t="shared" si="8"/>
        <v>0</v>
      </c>
      <c r="AB75" s="154" t="s">
        <v>218</v>
      </c>
    </row>
    <row r="76" spans="1:28" ht="43.5" customHeight="1" x14ac:dyDescent="0.25">
      <c r="A76" s="142"/>
      <c r="B76" s="164"/>
      <c r="C76" s="166"/>
      <c r="D76" s="176"/>
      <c r="E76" s="177"/>
      <c r="F76" s="317" t="s">
        <v>265</v>
      </c>
      <c r="G76" s="317"/>
      <c r="H76" s="317"/>
      <c r="I76" s="317"/>
      <c r="J76" s="318"/>
      <c r="K76" s="168">
        <v>133</v>
      </c>
      <c r="L76" s="156">
        <v>503</v>
      </c>
      <c r="M76" s="169">
        <v>5</v>
      </c>
      <c r="N76" s="169">
        <v>3</v>
      </c>
      <c r="O76" s="170">
        <v>6350000000</v>
      </c>
      <c r="P76" s="84">
        <v>0</v>
      </c>
      <c r="Q76" s="159"/>
      <c r="R76" s="160">
        <v>0</v>
      </c>
      <c r="S76" s="316"/>
      <c r="T76" s="316"/>
      <c r="U76" s="316"/>
      <c r="V76" s="316"/>
      <c r="W76" s="161">
        <v>0</v>
      </c>
      <c r="X76" s="162">
        <v>0</v>
      </c>
      <c r="Y76" s="171">
        <v>153600</v>
      </c>
      <c r="Z76" s="171">
        <f t="shared" si="8"/>
        <v>0</v>
      </c>
      <c r="AA76" s="172">
        <f t="shared" si="8"/>
        <v>0</v>
      </c>
      <c r="AB76" s="154"/>
    </row>
    <row r="77" spans="1:28" ht="35.25" customHeight="1" x14ac:dyDescent="0.25">
      <c r="A77" s="142"/>
      <c r="B77" s="164"/>
      <c r="C77" s="166"/>
      <c r="D77" s="176"/>
      <c r="E77" s="177"/>
      <c r="F77" s="177"/>
      <c r="G77" s="178"/>
      <c r="H77" s="178"/>
      <c r="I77" s="178"/>
      <c r="J77" s="177" t="s">
        <v>266</v>
      </c>
      <c r="K77" s="168">
        <v>133</v>
      </c>
      <c r="L77" s="156">
        <v>503</v>
      </c>
      <c r="M77" s="169">
        <v>5</v>
      </c>
      <c r="N77" s="169">
        <v>3</v>
      </c>
      <c r="O77" s="170">
        <v>6350095310</v>
      </c>
      <c r="P77" s="84">
        <v>0</v>
      </c>
      <c r="Q77" s="159"/>
      <c r="R77" s="160"/>
      <c r="S77" s="175"/>
      <c r="T77" s="175"/>
      <c r="U77" s="175"/>
      <c r="V77" s="175"/>
      <c r="W77" s="161"/>
      <c r="X77" s="162"/>
      <c r="Y77" s="171">
        <v>153600</v>
      </c>
      <c r="Z77" s="171">
        <f t="shared" si="8"/>
        <v>0</v>
      </c>
      <c r="AA77" s="172">
        <f t="shared" si="8"/>
        <v>0</v>
      </c>
      <c r="AB77" s="154"/>
    </row>
    <row r="78" spans="1:28" ht="15.75" customHeight="1" x14ac:dyDescent="0.25">
      <c r="A78" s="142"/>
      <c r="B78" s="164"/>
      <c r="C78" s="166"/>
      <c r="D78" s="176"/>
      <c r="E78" s="177"/>
      <c r="F78" s="177"/>
      <c r="G78" s="178"/>
      <c r="H78" s="178"/>
      <c r="I78" s="178"/>
      <c r="J78" s="177" t="s">
        <v>297</v>
      </c>
      <c r="K78" s="168">
        <v>133</v>
      </c>
      <c r="L78" s="156">
        <v>503</v>
      </c>
      <c r="M78" s="169">
        <v>5</v>
      </c>
      <c r="N78" s="169">
        <v>3</v>
      </c>
      <c r="O78" s="170">
        <v>6350095310</v>
      </c>
      <c r="P78" s="84">
        <v>240</v>
      </c>
      <c r="Q78" s="159"/>
      <c r="R78" s="160"/>
      <c r="S78" s="175"/>
      <c r="T78" s="175"/>
      <c r="U78" s="175"/>
      <c r="V78" s="175"/>
      <c r="W78" s="161"/>
      <c r="X78" s="162"/>
      <c r="Y78" s="171">
        <v>153600</v>
      </c>
      <c r="Z78" s="171">
        <f t="shared" si="8"/>
        <v>0</v>
      </c>
      <c r="AA78" s="172">
        <f t="shared" si="8"/>
        <v>0</v>
      </c>
      <c r="AB78" s="154"/>
    </row>
    <row r="79" spans="1:28" ht="36" customHeight="1" x14ac:dyDescent="0.25">
      <c r="A79" s="142"/>
      <c r="B79" s="164"/>
      <c r="C79" s="166"/>
      <c r="D79" s="176"/>
      <c r="E79" s="178"/>
      <c r="F79" s="177"/>
      <c r="G79" s="317" t="s">
        <v>304</v>
      </c>
      <c r="H79" s="317"/>
      <c r="I79" s="317"/>
      <c r="J79" s="318"/>
      <c r="K79" s="168">
        <v>133</v>
      </c>
      <c r="L79" s="156">
        <v>503</v>
      </c>
      <c r="M79" s="169">
        <v>5</v>
      </c>
      <c r="N79" s="169">
        <v>3</v>
      </c>
      <c r="O79" s="170">
        <v>6350095310</v>
      </c>
      <c r="P79" s="84">
        <v>244</v>
      </c>
      <c r="Q79" s="159"/>
      <c r="R79" s="160">
        <v>10000</v>
      </c>
      <c r="S79" s="316"/>
      <c r="T79" s="316"/>
      <c r="U79" s="316"/>
      <c r="V79" s="316"/>
      <c r="W79" s="161">
        <v>0</v>
      </c>
      <c r="X79" s="162">
        <v>0</v>
      </c>
      <c r="Y79" s="171">
        <v>153600</v>
      </c>
      <c r="Z79" s="171">
        <v>0</v>
      </c>
      <c r="AA79" s="172">
        <v>0</v>
      </c>
      <c r="AB79" s="154" t="s">
        <v>218</v>
      </c>
    </row>
    <row r="80" spans="1:28" ht="20.25" customHeight="1" x14ac:dyDescent="0.2">
      <c r="A80" s="142"/>
      <c r="B80" s="325" t="s">
        <v>238</v>
      </c>
      <c r="C80" s="325"/>
      <c r="D80" s="325"/>
      <c r="E80" s="325"/>
      <c r="F80" s="325"/>
      <c r="G80" s="325"/>
      <c r="H80" s="325"/>
      <c r="I80" s="325"/>
      <c r="J80" s="326"/>
      <c r="K80" s="155">
        <v>133</v>
      </c>
      <c r="L80" s="156">
        <v>800</v>
      </c>
      <c r="M80" s="157">
        <v>8</v>
      </c>
      <c r="N80" s="157">
        <v>0</v>
      </c>
      <c r="O80" s="158">
        <v>0</v>
      </c>
      <c r="P80" s="77">
        <v>0</v>
      </c>
      <c r="Q80" s="159"/>
      <c r="R80" s="160">
        <v>0</v>
      </c>
      <c r="S80" s="311"/>
      <c r="T80" s="311"/>
      <c r="U80" s="311"/>
      <c r="V80" s="311"/>
      <c r="W80" s="161">
        <v>0</v>
      </c>
      <c r="X80" s="162">
        <v>0</v>
      </c>
      <c r="Y80" s="163">
        <f t="shared" ref="Y80:AA82" si="9">Y81</f>
        <v>2042200</v>
      </c>
      <c r="Z80" s="163">
        <f t="shared" si="9"/>
        <v>2033781</v>
      </c>
      <c r="AA80" s="78">
        <f t="shared" si="9"/>
        <v>2022200</v>
      </c>
      <c r="AB80" s="154" t="s">
        <v>218</v>
      </c>
    </row>
    <row r="81" spans="1:28" ht="14.25" customHeight="1" x14ac:dyDescent="0.2">
      <c r="A81" s="142"/>
      <c r="B81" s="164"/>
      <c r="C81" s="165"/>
      <c r="D81" s="323" t="s">
        <v>239</v>
      </c>
      <c r="E81" s="323"/>
      <c r="F81" s="323"/>
      <c r="G81" s="323"/>
      <c r="H81" s="323"/>
      <c r="I81" s="323"/>
      <c r="J81" s="324"/>
      <c r="K81" s="155">
        <v>133</v>
      </c>
      <c r="L81" s="156">
        <v>801</v>
      </c>
      <c r="M81" s="157">
        <v>8</v>
      </c>
      <c r="N81" s="157">
        <v>1</v>
      </c>
      <c r="O81" s="158">
        <v>0</v>
      </c>
      <c r="P81" s="77">
        <v>0</v>
      </c>
      <c r="Q81" s="159"/>
      <c r="R81" s="160">
        <v>0</v>
      </c>
      <c r="S81" s="311"/>
      <c r="T81" s="311"/>
      <c r="U81" s="311"/>
      <c r="V81" s="311"/>
      <c r="W81" s="161">
        <v>0</v>
      </c>
      <c r="X81" s="162">
        <v>0</v>
      </c>
      <c r="Y81" s="163">
        <f t="shared" si="9"/>
        <v>2042200</v>
      </c>
      <c r="Z81" s="163">
        <f t="shared" si="9"/>
        <v>2033781</v>
      </c>
      <c r="AA81" s="78">
        <f t="shared" si="9"/>
        <v>2022200</v>
      </c>
      <c r="AB81" s="154" t="s">
        <v>218</v>
      </c>
    </row>
    <row r="82" spans="1:28" ht="57.75" customHeight="1" x14ac:dyDescent="0.25">
      <c r="A82" s="142"/>
      <c r="B82" s="164"/>
      <c r="C82" s="166"/>
      <c r="D82" s="167"/>
      <c r="E82" s="314" t="s">
        <v>293</v>
      </c>
      <c r="F82" s="314"/>
      <c r="G82" s="314"/>
      <c r="H82" s="314"/>
      <c r="I82" s="314"/>
      <c r="J82" s="315"/>
      <c r="K82" s="168">
        <v>133</v>
      </c>
      <c r="L82" s="156">
        <v>801</v>
      </c>
      <c r="M82" s="169">
        <v>8</v>
      </c>
      <c r="N82" s="169">
        <v>1</v>
      </c>
      <c r="O82" s="170">
        <v>6300000000</v>
      </c>
      <c r="P82" s="84">
        <v>0</v>
      </c>
      <c r="Q82" s="159"/>
      <c r="R82" s="160">
        <v>0</v>
      </c>
      <c r="S82" s="316"/>
      <c r="T82" s="316"/>
      <c r="U82" s="316"/>
      <c r="V82" s="316"/>
      <c r="W82" s="161">
        <v>0</v>
      </c>
      <c r="X82" s="162">
        <v>0</v>
      </c>
      <c r="Y82" s="171">
        <f t="shared" si="9"/>
        <v>2042200</v>
      </c>
      <c r="Z82" s="171">
        <f t="shared" si="9"/>
        <v>2033781</v>
      </c>
      <c r="AA82" s="172">
        <f t="shared" si="9"/>
        <v>2022200</v>
      </c>
      <c r="AB82" s="154" t="s">
        <v>218</v>
      </c>
    </row>
    <row r="83" spans="1:28" ht="36" customHeight="1" x14ac:dyDescent="0.25">
      <c r="A83" s="142"/>
      <c r="B83" s="164"/>
      <c r="C83" s="166"/>
      <c r="D83" s="176"/>
      <c r="E83" s="177"/>
      <c r="F83" s="314" t="s">
        <v>267</v>
      </c>
      <c r="G83" s="314"/>
      <c r="H83" s="314"/>
      <c r="I83" s="314"/>
      <c r="J83" s="315"/>
      <c r="K83" s="168">
        <v>133</v>
      </c>
      <c r="L83" s="156">
        <v>801</v>
      </c>
      <c r="M83" s="169">
        <v>8</v>
      </c>
      <c r="N83" s="169">
        <v>1</v>
      </c>
      <c r="O83" s="170">
        <v>6360000000</v>
      </c>
      <c r="P83" s="84">
        <v>0</v>
      </c>
      <c r="Q83" s="159"/>
      <c r="R83" s="160">
        <v>0</v>
      </c>
      <c r="S83" s="316"/>
      <c r="T83" s="316"/>
      <c r="U83" s="316"/>
      <c r="V83" s="316"/>
      <c r="W83" s="161">
        <v>0</v>
      </c>
      <c r="X83" s="162">
        <v>0</v>
      </c>
      <c r="Y83" s="171">
        <f>Y84+Y86</f>
        <v>2042200</v>
      </c>
      <c r="Z83" s="171">
        <f>Z84+Z86</f>
        <v>2033781</v>
      </c>
      <c r="AA83" s="172">
        <f>AA84+AA86</f>
        <v>2022200</v>
      </c>
      <c r="AB83" s="154"/>
    </row>
    <row r="84" spans="1:28" ht="57.75" customHeight="1" x14ac:dyDescent="0.2">
      <c r="A84" s="142"/>
      <c r="B84" s="164"/>
      <c r="C84" s="166"/>
      <c r="D84" s="176"/>
      <c r="E84" s="177"/>
      <c r="F84" s="173"/>
      <c r="G84" s="174"/>
      <c r="H84" s="174"/>
      <c r="I84" s="174"/>
      <c r="J84" s="173" t="s">
        <v>268</v>
      </c>
      <c r="K84" s="168">
        <v>133</v>
      </c>
      <c r="L84" s="156">
        <v>801</v>
      </c>
      <c r="M84" s="169">
        <v>8</v>
      </c>
      <c r="N84" s="169">
        <v>1</v>
      </c>
      <c r="O84" s="170">
        <v>6360075080</v>
      </c>
      <c r="P84" s="84">
        <v>0</v>
      </c>
      <c r="Q84" s="159"/>
      <c r="R84" s="160"/>
      <c r="S84" s="175"/>
      <c r="T84" s="175"/>
      <c r="U84" s="175"/>
      <c r="V84" s="175"/>
      <c r="W84" s="161"/>
      <c r="X84" s="162"/>
      <c r="Y84" s="171">
        <v>2022200</v>
      </c>
      <c r="Z84" s="171">
        <v>2022200</v>
      </c>
      <c r="AA84" s="213">
        <f>AA85</f>
        <v>2022200</v>
      </c>
      <c r="AB84" s="154" t="s">
        <v>218</v>
      </c>
    </row>
    <row r="85" spans="1:28" ht="20.25" customHeight="1" x14ac:dyDescent="0.25">
      <c r="A85" s="142"/>
      <c r="B85" s="164"/>
      <c r="C85" s="166"/>
      <c r="D85" s="176"/>
      <c r="E85" s="178"/>
      <c r="F85" s="177"/>
      <c r="G85" s="314" t="s">
        <v>253</v>
      </c>
      <c r="H85" s="314"/>
      <c r="I85" s="314"/>
      <c r="J85" s="315"/>
      <c r="K85" s="168">
        <v>133</v>
      </c>
      <c r="L85" s="156">
        <v>801</v>
      </c>
      <c r="M85" s="169">
        <v>8</v>
      </c>
      <c r="N85" s="169">
        <v>1</v>
      </c>
      <c r="O85" s="170">
        <v>6360075080</v>
      </c>
      <c r="P85" s="84" t="s">
        <v>269</v>
      </c>
      <c r="Q85" s="159"/>
      <c r="R85" s="160">
        <v>10000</v>
      </c>
      <c r="S85" s="316"/>
      <c r="T85" s="316"/>
      <c r="U85" s="316"/>
      <c r="V85" s="316"/>
      <c r="W85" s="161">
        <v>0</v>
      </c>
      <c r="X85" s="162">
        <v>0</v>
      </c>
      <c r="Y85" s="171">
        <v>2022200</v>
      </c>
      <c r="Z85" s="171">
        <v>2022200</v>
      </c>
      <c r="AA85" s="172">
        <v>2022200</v>
      </c>
      <c r="AB85" s="154"/>
    </row>
    <row r="86" spans="1:28" ht="45.75" customHeight="1" x14ac:dyDescent="0.2">
      <c r="A86" s="142"/>
      <c r="B86" s="164"/>
      <c r="C86" s="166"/>
      <c r="D86" s="176"/>
      <c r="E86" s="177"/>
      <c r="F86" s="177"/>
      <c r="G86" s="174"/>
      <c r="H86" s="174"/>
      <c r="I86" s="174"/>
      <c r="J86" s="173" t="s">
        <v>270</v>
      </c>
      <c r="K86" s="168">
        <v>133</v>
      </c>
      <c r="L86" s="156">
        <v>801</v>
      </c>
      <c r="M86" s="169">
        <v>8</v>
      </c>
      <c r="N86" s="169">
        <v>1</v>
      </c>
      <c r="O86" s="170">
        <v>6360095220</v>
      </c>
      <c r="P86" s="84">
        <v>0</v>
      </c>
      <c r="Q86" s="159"/>
      <c r="R86" s="160"/>
      <c r="S86" s="175"/>
      <c r="T86" s="175"/>
      <c r="U86" s="175"/>
      <c r="V86" s="175"/>
      <c r="W86" s="161"/>
      <c r="X86" s="162"/>
      <c r="Y86" s="171">
        <f>Y87</f>
        <v>20000</v>
      </c>
      <c r="Z86" s="171">
        <f>Z87</f>
        <v>11581</v>
      </c>
      <c r="AA86" s="213">
        <f>AA87</f>
        <v>0</v>
      </c>
      <c r="AB86" s="154" t="s">
        <v>218</v>
      </c>
    </row>
    <row r="87" spans="1:28" ht="23.25" customHeight="1" x14ac:dyDescent="0.25">
      <c r="A87" s="142"/>
      <c r="B87" s="164"/>
      <c r="C87" s="166"/>
      <c r="D87" s="176"/>
      <c r="E87" s="177"/>
      <c r="F87" s="314" t="s">
        <v>297</v>
      </c>
      <c r="G87" s="314"/>
      <c r="H87" s="314"/>
      <c r="I87" s="314"/>
      <c r="J87" s="315"/>
      <c r="K87" s="168">
        <v>133</v>
      </c>
      <c r="L87" s="156">
        <v>801</v>
      </c>
      <c r="M87" s="169">
        <v>8</v>
      </c>
      <c r="N87" s="169">
        <v>1</v>
      </c>
      <c r="O87" s="170">
        <v>6360095220</v>
      </c>
      <c r="P87" s="84">
        <v>240</v>
      </c>
      <c r="Q87" s="159"/>
      <c r="R87" s="160">
        <v>0</v>
      </c>
      <c r="S87" s="316"/>
      <c r="T87" s="316"/>
      <c r="U87" s="316"/>
      <c r="V87" s="316"/>
      <c r="W87" s="161">
        <v>0</v>
      </c>
      <c r="X87" s="162">
        <v>0</v>
      </c>
      <c r="Y87" s="171">
        <f>Y88+Y89</f>
        <v>20000</v>
      </c>
      <c r="Z87" s="171">
        <f>Z88+Z89</f>
        <v>11581</v>
      </c>
      <c r="AA87" s="172">
        <f>AA88+AA89</f>
        <v>0</v>
      </c>
      <c r="AB87" s="154"/>
    </row>
    <row r="88" spans="1:28" ht="23.25" customHeight="1" thickBot="1" x14ac:dyDescent="0.3">
      <c r="A88" s="142"/>
      <c r="B88" s="214"/>
      <c r="C88" s="215"/>
      <c r="D88" s="216"/>
      <c r="E88" s="217"/>
      <c r="F88" s="218"/>
      <c r="G88" s="314" t="s">
        <v>304</v>
      </c>
      <c r="H88" s="314"/>
      <c r="I88" s="314"/>
      <c r="J88" s="315"/>
      <c r="K88" s="168">
        <v>133</v>
      </c>
      <c r="L88" s="156">
        <v>801</v>
      </c>
      <c r="M88" s="169">
        <v>8</v>
      </c>
      <c r="N88" s="169">
        <v>1</v>
      </c>
      <c r="O88" s="170">
        <v>6360095220</v>
      </c>
      <c r="P88" s="84">
        <v>244</v>
      </c>
      <c r="Q88" s="159"/>
      <c r="R88" s="160">
        <v>10000</v>
      </c>
      <c r="S88" s="316"/>
      <c r="T88" s="316"/>
      <c r="U88" s="316"/>
      <c r="V88" s="316"/>
      <c r="W88" s="161">
        <v>0</v>
      </c>
      <c r="X88" s="162">
        <v>0</v>
      </c>
      <c r="Y88" s="171">
        <v>20000</v>
      </c>
      <c r="Z88" s="171">
        <v>11581</v>
      </c>
      <c r="AA88" s="172">
        <v>0</v>
      </c>
      <c r="AB88" s="154"/>
    </row>
    <row r="89" spans="1:28" ht="36" customHeight="1" thickBot="1" x14ac:dyDescent="0.3">
      <c r="A89" s="219"/>
      <c r="B89" s="220"/>
      <c r="C89" s="221"/>
      <c r="D89" s="222"/>
      <c r="E89" s="223"/>
      <c r="F89" s="223"/>
      <c r="G89" s="224"/>
      <c r="H89" s="224"/>
      <c r="I89" s="224"/>
      <c r="J89" s="173" t="s">
        <v>304</v>
      </c>
      <c r="K89" s="168">
        <v>133</v>
      </c>
      <c r="L89" s="156"/>
      <c r="M89" s="169">
        <v>8</v>
      </c>
      <c r="N89" s="169">
        <v>1</v>
      </c>
      <c r="O89" s="170">
        <v>6360095220</v>
      </c>
      <c r="P89" s="84">
        <v>247</v>
      </c>
      <c r="Q89" s="159"/>
      <c r="R89" s="160"/>
      <c r="S89" s="175"/>
      <c r="T89" s="175"/>
      <c r="U89" s="175"/>
      <c r="V89" s="175"/>
      <c r="W89" s="161"/>
      <c r="X89" s="162"/>
      <c r="Y89" s="171">
        <v>0</v>
      </c>
      <c r="Z89" s="171">
        <v>0</v>
      </c>
      <c r="AA89" s="172">
        <v>0</v>
      </c>
      <c r="AB89" s="154"/>
    </row>
    <row r="90" spans="1:28" ht="22.5" customHeight="1" thickBot="1" x14ac:dyDescent="0.25">
      <c r="A90" s="219"/>
      <c r="B90" s="220"/>
      <c r="C90" s="221"/>
      <c r="D90" s="222"/>
      <c r="E90" s="223"/>
      <c r="F90" s="223"/>
      <c r="G90" s="224"/>
      <c r="H90" s="224"/>
      <c r="I90" s="224"/>
      <c r="J90" s="225" t="s">
        <v>306</v>
      </c>
      <c r="K90" s="155">
        <v>133</v>
      </c>
      <c r="L90" s="226"/>
      <c r="M90" s="75">
        <v>10</v>
      </c>
      <c r="N90" s="75">
        <v>0</v>
      </c>
      <c r="O90" s="158">
        <v>0</v>
      </c>
      <c r="P90" s="77">
        <v>0</v>
      </c>
      <c r="Q90" s="168"/>
      <c r="R90" s="227"/>
      <c r="S90" s="175"/>
      <c r="T90" s="175"/>
      <c r="U90" s="175"/>
      <c r="V90" s="175"/>
      <c r="W90" s="175"/>
      <c r="X90" s="228"/>
      <c r="Y90" s="229">
        <f>Y91</f>
        <v>0</v>
      </c>
      <c r="Z90" s="229">
        <f>Z91</f>
        <v>0</v>
      </c>
      <c r="AA90" s="153">
        <f>AA91</f>
        <v>0</v>
      </c>
      <c r="AB90" s="154"/>
    </row>
    <row r="91" spans="1:28" ht="18" customHeight="1" thickBot="1" x14ac:dyDescent="0.25">
      <c r="A91" s="219"/>
      <c r="B91" s="220"/>
      <c r="C91" s="221"/>
      <c r="D91" s="222"/>
      <c r="E91" s="223"/>
      <c r="F91" s="223"/>
      <c r="G91" s="224"/>
      <c r="H91" s="224"/>
      <c r="I91" s="224"/>
      <c r="J91" s="193" t="s">
        <v>307</v>
      </c>
      <c r="K91" s="155">
        <v>133</v>
      </c>
      <c r="L91" s="226"/>
      <c r="M91" s="75">
        <v>10</v>
      </c>
      <c r="N91" s="75">
        <v>0</v>
      </c>
      <c r="O91" s="158">
        <v>0</v>
      </c>
      <c r="P91" s="77">
        <v>0</v>
      </c>
      <c r="Q91" s="168"/>
      <c r="R91" s="227"/>
      <c r="S91" s="175"/>
      <c r="T91" s="175"/>
      <c r="U91" s="175"/>
      <c r="V91" s="175"/>
      <c r="W91" s="175"/>
      <c r="X91" s="228"/>
      <c r="Y91" s="229">
        <v>0</v>
      </c>
      <c r="Z91" s="229">
        <f>Z92</f>
        <v>0</v>
      </c>
      <c r="AA91" s="153">
        <f>AA92</f>
        <v>0</v>
      </c>
      <c r="AB91" s="154"/>
    </row>
    <row r="92" spans="1:28" ht="25.5" customHeight="1" thickBot="1" x14ac:dyDescent="0.3">
      <c r="A92" s="219"/>
      <c r="B92" s="220"/>
      <c r="C92" s="221"/>
      <c r="D92" s="222"/>
      <c r="E92" s="223"/>
      <c r="F92" s="223"/>
      <c r="G92" s="224"/>
      <c r="H92" s="224"/>
      <c r="I92" s="224"/>
      <c r="J92" s="195" t="s">
        <v>299</v>
      </c>
      <c r="K92" s="168">
        <v>133</v>
      </c>
      <c r="L92" s="226"/>
      <c r="M92" s="82">
        <v>10</v>
      </c>
      <c r="N92" s="82">
        <v>1</v>
      </c>
      <c r="O92" s="83">
        <v>6300000000</v>
      </c>
      <c r="P92" s="84">
        <v>0</v>
      </c>
      <c r="Q92" s="168"/>
      <c r="R92" s="227"/>
      <c r="S92" s="175"/>
      <c r="T92" s="175"/>
      <c r="U92" s="175"/>
      <c r="V92" s="175"/>
      <c r="W92" s="175"/>
      <c r="X92" s="228"/>
      <c r="Y92" s="213">
        <v>0</v>
      </c>
      <c r="Z92" s="213">
        <v>0</v>
      </c>
      <c r="AA92" s="172">
        <v>0</v>
      </c>
      <c r="AB92" s="154"/>
    </row>
    <row r="93" spans="1:28" ht="26.25" customHeight="1" x14ac:dyDescent="0.25">
      <c r="A93" s="219"/>
      <c r="B93" s="230"/>
      <c r="C93" s="231"/>
      <c r="D93" s="232"/>
      <c r="E93" s="233"/>
      <c r="F93" s="233"/>
      <c r="G93" s="224"/>
      <c r="H93" s="224"/>
      <c r="I93" s="224"/>
      <c r="J93" s="195" t="s">
        <v>308</v>
      </c>
      <c r="K93" s="168">
        <v>133</v>
      </c>
      <c r="L93" s="226"/>
      <c r="M93" s="82">
        <v>10</v>
      </c>
      <c r="N93" s="82">
        <v>1</v>
      </c>
      <c r="O93" s="83">
        <v>6310025050</v>
      </c>
      <c r="P93" s="84">
        <v>310</v>
      </c>
      <c r="Q93" s="168"/>
      <c r="R93" s="227"/>
      <c r="S93" s="175"/>
      <c r="T93" s="175"/>
      <c r="U93" s="175"/>
      <c r="V93" s="175"/>
      <c r="W93" s="175"/>
      <c r="X93" s="228"/>
      <c r="Y93" s="213">
        <v>0</v>
      </c>
      <c r="Z93" s="213">
        <v>0</v>
      </c>
      <c r="AA93" s="172">
        <v>0</v>
      </c>
      <c r="AB93" s="154" t="s">
        <v>218</v>
      </c>
    </row>
    <row r="94" spans="1:28" ht="11.25" customHeight="1" x14ac:dyDescent="0.25">
      <c r="A94" s="234"/>
      <c r="B94" s="235"/>
      <c r="C94" s="166"/>
      <c r="D94" s="176"/>
      <c r="E94" s="178"/>
      <c r="F94" s="178"/>
      <c r="G94" s="174"/>
      <c r="H94" s="174"/>
      <c r="I94" s="174"/>
      <c r="J94" s="195" t="s">
        <v>309</v>
      </c>
      <c r="K94" s="168">
        <v>133</v>
      </c>
      <c r="L94" s="226"/>
      <c r="M94" s="82">
        <v>10</v>
      </c>
      <c r="N94" s="82">
        <v>1</v>
      </c>
      <c r="O94" s="83">
        <v>6310025050</v>
      </c>
      <c r="P94" s="84">
        <v>312</v>
      </c>
      <c r="Q94" s="168"/>
      <c r="R94" s="227"/>
      <c r="S94" s="175"/>
      <c r="T94" s="175"/>
      <c r="U94" s="175"/>
      <c r="V94" s="175"/>
      <c r="W94" s="175"/>
      <c r="X94" s="228"/>
      <c r="Y94" s="213">
        <v>0</v>
      </c>
      <c r="Z94" s="213">
        <v>0</v>
      </c>
      <c r="AA94" s="172">
        <v>0</v>
      </c>
      <c r="AB94" s="236" t="s">
        <v>218</v>
      </c>
    </row>
    <row r="95" spans="1:28" ht="12.75" customHeight="1" thickBot="1" x14ac:dyDescent="0.25">
      <c r="A95" s="117"/>
      <c r="B95" s="237"/>
      <c r="C95" s="238"/>
      <c r="D95" s="238"/>
      <c r="E95" s="238"/>
      <c r="F95" s="238"/>
      <c r="G95" s="238"/>
      <c r="H95" s="238"/>
      <c r="I95" s="238"/>
      <c r="J95" s="239" t="s">
        <v>240</v>
      </c>
      <c r="K95" s="240"/>
      <c r="L95" s="241">
        <v>0</v>
      </c>
      <c r="M95" s="240"/>
      <c r="N95" s="240"/>
      <c r="O95" s="242"/>
      <c r="P95" s="242"/>
      <c r="Q95" s="243"/>
      <c r="R95" s="244">
        <v>10000</v>
      </c>
      <c r="S95" s="245"/>
      <c r="T95" s="245"/>
      <c r="U95" s="245"/>
      <c r="V95" s="245"/>
      <c r="W95" s="246">
        <v>0</v>
      </c>
      <c r="X95" s="247">
        <v>0</v>
      </c>
      <c r="Y95" s="248">
        <f>Y12+Y43+Y53+Y65+Y73+Y80+Y90</f>
        <v>5721600</v>
      </c>
      <c r="Z95" s="249">
        <f>Z12+Z43+Z53+Z65+Z73+Z80+Z90</f>
        <v>5316600</v>
      </c>
      <c r="AA95" s="250">
        <f>AA12+AA43+AA53+AA65+AA73+AA80+AA90</f>
        <v>5237700</v>
      </c>
      <c r="AB95" s="129" t="s">
        <v>218</v>
      </c>
    </row>
    <row r="96" spans="1:28" ht="12.75" customHeight="1" x14ac:dyDescent="0.2">
      <c r="A96" s="117"/>
      <c r="B96" s="251"/>
      <c r="C96" s="251"/>
      <c r="D96" s="251"/>
      <c r="E96" s="251"/>
      <c r="F96" s="251"/>
      <c r="G96" s="251"/>
      <c r="H96" s="251"/>
      <c r="I96" s="251"/>
      <c r="J96" s="251"/>
      <c r="K96" s="252"/>
      <c r="L96" s="252"/>
      <c r="M96" s="252"/>
      <c r="N96" s="252"/>
      <c r="O96" s="253"/>
      <c r="P96" s="253"/>
      <c r="Q96" s="252"/>
      <c r="R96" s="254"/>
      <c r="S96" s="255"/>
      <c r="T96" s="255"/>
      <c r="U96" s="255"/>
      <c r="V96" s="255"/>
      <c r="W96" s="255"/>
      <c r="X96" s="254"/>
      <c r="Y96" s="254"/>
      <c r="Z96" s="254"/>
      <c r="AA96" s="254"/>
      <c r="AB96" s="121"/>
    </row>
    <row r="97" spans="1:27" ht="12.75" customHeight="1" x14ac:dyDescent="0.2">
      <c r="A97" s="117"/>
      <c r="B97" s="256"/>
      <c r="C97" s="256"/>
      <c r="D97" s="256"/>
      <c r="E97" s="256"/>
      <c r="F97" s="256"/>
      <c r="G97" s="256"/>
      <c r="H97" s="256"/>
      <c r="I97" s="256"/>
      <c r="J97" s="256"/>
      <c r="K97" s="67"/>
      <c r="L97" s="67"/>
      <c r="M97" s="67"/>
      <c r="N97" s="67"/>
      <c r="O97" s="68"/>
      <c r="P97" s="68"/>
      <c r="Q97" s="67"/>
      <c r="R97" s="67"/>
      <c r="S97" s="67"/>
      <c r="T97" s="67"/>
      <c r="U97" s="67"/>
      <c r="V97" s="67"/>
      <c r="W97" s="67"/>
      <c r="X97" s="120"/>
      <c r="Y97" s="120"/>
      <c r="Z97" s="120"/>
      <c r="AA97" s="120"/>
    </row>
    <row r="98" spans="1:27" ht="12.75" customHeight="1" x14ac:dyDescent="0.2">
      <c r="A98" s="117"/>
      <c r="B98" s="256"/>
      <c r="C98" s="256"/>
      <c r="D98" s="256"/>
      <c r="E98" s="256"/>
      <c r="F98" s="256"/>
      <c r="G98" s="256"/>
      <c r="H98" s="256"/>
      <c r="I98" s="256" t="s">
        <v>310</v>
      </c>
      <c r="J98" s="256"/>
      <c r="K98" s="67"/>
      <c r="L98" s="67"/>
      <c r="M98" s="67"/>
      <c r="N98" s="67"/>
      <c r="O98" s="68"/>
      <c r="P98" s="68"/>
      <c r="Q98" s="67"/>
      <c r="R98" s="67"/>
      <c r="S98" s="120"/>
      <c r="T98" s="120"/>
      <c r="U98" s="120"/>
      <c r="V98" s="120"/>
      <c r="W98" s="120"/>
      <c r="X98" s="112"/>
      <c r="Y98" s="112"/>
      <c r="Z98" s="112"/>
      <c r="AA98" s="112"/>
    </row>
    <row r="99" spans="1:27" ht="12.75" customHeight="1" x14ac:dyDescent="0.2">
      <c r="A99" s="117"/>
      <c r="B99" s="256"/>
      <c r="C99" s="256"/>
      <c r="D99" s="256"/>
      <c r="E99" s="256"/>
      <c r="F99" s="256"/>
      <c r="G99" s="256"/>
      <c r="H99" s="256"/>
      <c r="I99" s="256"/>
      <c r="J99" s="256"/>
      <c r="K99" s="67"/>
      <c r="L99" s="67"/>
      <c r="M99" s="67"/>
      <c r="N99" s="67"/>
      <c r="O99" s="68"/>
      <c r="P99" s="68"/>
      <c r="Q99" s="67"/>
      <c r="R99" s="67"/>
      <c r="S99" s="120"/>
      <c r="T99" s="120"/>
      <c r="U99" s="120"/>
      <c r="V99" s="120"/>
      <c r="W99" s="120"/>
      <c r="X99" s="112"/>
      <c r="Y99" s="112"/>
      <c r="Z99" s="112"/>
      <c r="AA99" s="112"/>
    </row>
    <row r="100" spans="1:27" ht="12.75" customHeight="1" x14ac:dyDescent="0.2">
      <c r="A100" s="117"/>
      <c r="B100" s="256"/>
      <c r="C100" s="256"/>
      <c r="D100" s="256"/>
      <c r="E100" s="256"/>
      <c r="F100" s="256"/>
      <c r="G100" s="256"/>
      <c r="H100" s="256"/>
      <c r="I100" s="256" t="s">
        <v>310</v>
      </c>
      <c r="J100" s="256"/>
      <c r="K100" s="67"/>
      <c r="L100" s="67"/>
      <c r="M100" s="67"/>
      <c r="N100" s="67"/>
      <c r="O100" s="68"/>
      <c r="P100" s="68"/>
      <c r="Q100" s="67"/>
      <c r="R100" s="67"/>
      <c r="S100" s="120"/>
      <c r="T100" s="120"/>
      <c r="U100" s="120"/>
      <c r="V100" s="120"/>
      <c r="W100" s="120"/>
      <c r="X100" s="112"/>
      <c r="Y100" s="112"/>
      <c r="Z100" s="112"/>
      <c r="AA100" s="112"/>
    </row>
    <row r="101" spans="1:27" ht="12.75" customHeight="1" x14ac:dyDescent="0.2">
      <c r="A101" s="117"/>
      <c r="B101" s="256"/>
      <c r="C101" s="256"/>
      <c r="D101" s="256"/>
      <c r="E101" s="256"/>
      <c r="F101" s="256"/>
      <c r="G101" s="256"/>
      <c r="H101" s="256"/>
      <c r="I101" s="256"/>
      <c r="J101" s="256"/>
      <c r="K101" s="67"/>
      <c r="L101" s="67"/>
      <c r="M101" s="67"/>
      <c r="N101" s="67"/>
      <c r="O101" s="68"/>
      <c r="P101" s="68"/>
      <c r="Q101" s="67"/>
      <c r="R101" s="67"/>
      <c r="S101" s="120"/>
      <c r="T101" s="120"/>
      <c r="U101" s="120"/>
      <c r="V101" s="120"/>
      <c r="W101" s="120"/>
      <c r="X101" s="112"/>
      <c r="Y101" s="112"/>
      <c r="Z101" s="112"/>
      <c r="AA101" s="112"/>
    </row>
    <row r="102" spans="1:27" ht="12.75" customHeight="1" x14ac:dyDescent="0.2">
      <c r="A102" s="117"/>
      <c r="B102" s="256"/>
      <c r="C102" s="256"/>
      <c r="D102" s="256"/>
      <c r="E102" s="256"/>
      <c r="F102" s="256"/>
      <c r="G102" s="256"/>
      <c r="H102" s="256"/>
      <c r="I102" s="256"/>
      <c r="J102" s="256"/>
      <c r="K102" s="67"/>
      <c r="L102" s="67"/>
      <c r="M102" s="67"/>
      <c r="N102" s="67"/>
      <c r="O102" s="68"/>
      <c r="P102" s="68"/>
      <c r="Q102" s="67"/>
      <c r="R102" s="67"/>
      <c r="S102" s="120"/>
      <c r="T102" s="120"/>
      <c r="U102" s="120"/>
      <c r="V102" s="120"/>
      <c r="W102" s="120"/>
      <c r="X102" s="112"/>
      <c r="Y102" s="112"/>
      <c r="Z102" s="112"/>
      <c r="AA102" s="112"/>
    </row>
    <row r="103" spans="1:27" x14ac:dyDescent="0.2">
      <c r="A103" s="117"/>
      <c r="B103" s="256"/>
      <c r="C103" s="256"/>
      <c r="D103" s="256"/>
      <c r="E103" s="256"/>
      <c r="F103" s="256"/>
      <c r="G103" s="256"/>
      <c r="H103" s="256"/>
      <c r="I103" s="256"/>
      <c r="J103" s="256"/>
      <c r="K103" s="67"/>
      <c r="L103" s="67"/>
      <c r="M103" s="67"/>
      <c r="N103" s="67"/>
      <c r="O103" s="68"/>
      <c r="P103" s="68"/>
      <c r="Q103" s="67"/>
      <c r="R103" s="67"/>
      <c r="S103" s="120"/>
      <c r="T103" s="120"/>
      <c r="U103" s="120"/>
      <c r="V103" s="120"/>
      <c r="W103" s="120"/>
      <c r="X103" s="112"/>
      <c r="Y103" s="112"/>
      <c r="Z103" s="112"/>
      <c r="AA103" s="112"/>
    </row>
    <row r="104" spans="1:27" ht="15.75" x14ac:dyDescent="0.2">
      <c r="A104" s="117"/>
      <c r="B104" s="257"/>
      <c r="C104" s="257"/>
      <c r="D104" s="257"/>
      <c r="E104" s="257"/>
      <c r="F104" s="257"/>
      <c r="G104" s="257"/>
      <c r="H104" s="257"/>
      <c r="I104" s="257"/>
      <c r="J104" s="257"/>
      <c r="K104" s="67"/>
      <c r="L104" s="67"/>
      <c r="M104" s="67"/>
      <c r="N104" s="67"/>
      <c r="O104" s="68"/>
      <c r="P104" s="68"/>
      <c r="Q104" s="67"/>
      <c r="R104" s="67"/>
      <c r="S104" s="121"/>
      <c r="T104" s="121"/>
      <c r="U104" s="121"/>
      <c r="V104" s="121"/>
      <c r="W104" s="121"/>
    </row>
  </sheetData>
  <mergeCells count="82">
    <mergeCell ref="F87:J87"/>
    <mergeCell ref="S87:V87"/>
    <mergeCell ref="G88:J88"/>
    <mergeCell ref="S88:V88"/>
    <mergeCell ref="E82:J82"/>
    <mergeCell ref="S82:V82"/>
    <mergeCell ref="F83:J83"/>
    <mergeCell ref="S83:V83"/>
    <mergeCell ref="G85:J85"/>
    <mergeCell ref="S85:V85"/>
    <mergeCell ref="G79:J79"/>
    <mergeCell ref="S79:V79"/>
    <mergeCell ref="B80:J80"/>
    <mergeCell ref="S80:V80"/>
    <mergeCell ref="D81:J81"/>
    <mergeCell ref="S81:V81"/>
    <mergeCell ref="D74:J74"/>
    <mergeCell ref="S74:V74"/>
    <mergeCell ref="E75:J75"/>
    <mergeCell ref="S75:V75"/>
    <mergeCell ref="F76:J76"/>
    <mergeCell ref="S76:V76"/>
    <mergeCell ref="F69:J69"/>
    <mergeCell ref="S69:V69"/>
    <mergeCell ref="G71:J71"/>
    <mergeCell ref="S71:V71"/>
    <mergeCell ref="B73:J73"/>
    <mergeCell ref="S73:V73"/>
    <mergeCell ref="B65:J65"/>
    <mergeCell ref="S65:V65"/>
    <mergeCell ref="D67:J67"/>
    <mergeCell ref="S67:V67"/>
    <mergeCell ref="E68:J68"/>
    <mergeCell ref="S68:V68"/>
    <mergeCell ref="E55:J55"/>
    <mergeCell ref="S55:V55"/>
    <mergeCell ref="F56:J56"/>
    <mergeCell ref="S56:V56"/>
    <mergeCell ref="G59:J59"/>
    <mergeCell ref="S59:V59"/>
    <mergeCell ref="G52:J52"/>
    <mergeCell ref="S52:V52"/>
    <mergeCell ref="B53:J53"/>
    <mergeCell ref="S53:V53"/>
    <mergeCell ref="D54:J54"/>
    <mergeCell ref="S54:V54"/>
    <mergeCell ref="E45:J45"/>
    <mergeCell ref="S45:V45"/>
    <mergeCell ref="F46:J46"/>
    <mergeCell ref="S46:V46"/>
    <mergeCell ref="G47:J47"/>
    <mergeCell ref="S47:V47"/>
    <mergeCell ref="G27:J27"/>
    <mergeCell ref="S27:V27"/>
    <mergeCell ref="B43:J43"/>
    <mergeCell ref="S43:V43"/>
    <mergeCell ref="D44:J44"/>
    <mergeCell ref="S44:V44"/>
    <mergeCell ref="E22:J22"/>
    <mergeCell ref="S22:V22"/>
    <mergeCell ref="F23:J23"/>
    <mergeCell ref="S23:V23"/>
    <mergeCell ref="G24:J24"/>
    <mergeCell ref="S24:V24"/>
    <mergeCell ref="F16:J16"/>
    <mergeCell ref="S16:V16"/>
    <mergeCell ref="G19:J19"/>
    <mergeCell ref="S19:V19"/>
    <mergeCell ref="D21:J21"/>
    <mergeCell ref="S21:V21"/>
    <mergeCell ref="B12:J12"/>
    <mergeCell ref="S12:V12"/>
    <mergeCell ref="D13:J13"/>
    <mergeCell ref="S13:V13"/>
    <mergeCell ref="E14:J14"/>
    <mergeCell ref="S14:V14"/>
    <mergeCell ref="J5:AA5"/>
    <mergeCell ref="J6:AA6"/>
    <mergeCell ref="B8:U8"/>
    <mergeCell ref="B10:J10"/>
    <mergeCell ref="B11:J11"/>
    <mergeCell ref="S11:V11"/>
  </mergeCells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showGridLines="0" topLeftCell="F1" workbookViewId="0">
      <selection activeCell="F1" sqref="F1"/>
    </sheetView>
  </sheetViews>
  <sheetFormatPr defaultRowHeight="12.75" x14ac:dyDescent="0.2"/>
  <cols>
    <col min="1" max="1" width="0.42578125" style="328" hidden="1" customWidth="1"/>
    <col min="2" max="2" width="0.5703125" style="328" hidden="1" customWidth="1"/>
    <col min="3" max="3" width="2.140625" style="328" hidden="1" customWidth="1"/>
    <col min="4" max="4" width="0.85546875" style="328" hidden="1" customWidth="1"/>
    <col min="5" max="5" width="0.7109375" style="328" hidden="1" customWidth="1"/>
    <col min="6" max="6" width="5.85546875" style="328" customWidth="1"/>
    <col min="7" max="7" width="38.5703125" style="328" customWidth="1"/>
    <col min="8" max="8" width="11.5703125" style="328" customWidth="1"/>
    <col min="9" max="11" width="7.140625" style="328" customWidth="1"/>
    <col min="12" max="15" width="0" style="328" hidden="1" customWidth="1"/>
    <col min="16" max="18" width="14.28515625" style="328" customWidth="1"/>
    <col min="19" max="239" width="9.140625" style="327" customWidth="1"/>
    <col min="240" max="16384" width="9.140625" style="327"/>
  </cols>
  <sheetData>
    <row r="1" spans="1:18" ht="12.75" customHeight="1" x14ac:dyDescent="0.2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1"/>
      <c r="M1" s="421"/>
      <c r="N1" s="418"/>
      <c r="O1" s="418"/>
      <c r="P1" s="424" t="s">
        <v>323</v>
      </c>
      <c r="Q1" s="418"/>
      <c r="R1" s="418"/>
    </row>
    <row r="2" spans="1:18" ht="12.75" customHeight="1" x14ac:dyDescent="0.2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1"/>
      <c r="M2" s="421"/>
      <c r="N2" s="418"/>
      <c r="O2" s="418"/>
      <c r="P2" s="424" t="s">
        <v>322</v>
      </c>
      <c r="Q2" s="418"/>
      <c r="R2" s="418"/>
    </row>
    <row r="3" spans="1:18" ht="12.75" customHeight="1" x14ac:dyDescent="0.2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1"/>
      <c r="M3" s="421"/>
      <c r="N3" s="418"/>
      <c r="O3" s="418"/>
      <c r="P3" s="424" t="s">
        <v>214</v>
      </c>
      <c r="Q3" s="418"/>
      <c r="R3" s="418"/>
    </row>
    <row r="4" spans="1:18" ht="12.75" customHeight="1" x14ac:dyDescent="0.2">
      <c r="A4" s="422"/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1"/>
      <c r="M4" s="421"/>
      <c r="N4" s="418"/>
      <c r="O4" s="418"/>
      <c r="P4" s="423" t="s">
        <v>321</v>
      </c>
      <c r="Q4" s="418"/>
      <c r="R4" s="418"/>
    </row>
    <row r="5" spans="1:18" ht="12.75" customHeight="1" x14ac:dyDescent="0.2">
      <c r="A5" s="422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1"/>
      <c r="M5" s="421"/>
      <c r="N5" s="418"/>
      <c r="O5" s="418"/>
      <c r="P5" s="418"/>
      <c r="Q5" s="418"/>
      <c r="R5" s="418"/>
    </row>
    <row r="6" spans="1:18" ht="59.25" customHeight="1" x14ac:dyDescent="0.2">
      <c r="A6" s="420" t="s">
        <v>320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</row>
    <row r="7" spans="1:18" ht="12.75" customHeight="1" x14ac:dyDescent="0.2">
      <c r="A7" s="419"/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8"/>
      <c r="P7" s="418"/>
      <c r="Q7" s="418"/>
      <c r="R7" s="418"/>
    </row>
    <row r="8" spans="1:18" ht="12.75" customHeight="1" x14ac:dyDescent="0.2">
      <c r="A8" s="419"/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8"/>
      <c r="P8" s="418"/>
      <c r="Q8" s="418"/>
      <c r="R8" s="417" t="s">
        <v>217</v>
      </c>
    </row>
    <row r="9" spans="1:18" ht="11.25" customHeight="1" thickBot="1" x14ac:dyDescent="0.25">
      <c r="A9" s="416"/>
      <c r="B9" s="416"/>
      <c r="C9" s="416"/>
      <c r="D9" s="416"/>
      <c r="E9" s="416"/>
      <c r="F9" s="416"/>
      <c r="G9" s="330"/>
      <c r="H9" s="416"/>
      <c r="I9" s="416"/>
      <c r="J9" s="416"/>
      <c r="K9" s="416"/>
      <c r="L9" s="330"/>
      <c r="M9" s="330"/>
      <c r="N9" s="330" t="s">
        <v>319</v>
      </c>
      <c r="O9" s="330"/>
      <c r="P9" s="330"/>
      <c r="Q9" s="330"/>
      <c r="R9" s="330"/>
    </row>
    <row r="10" spans="1:18" ht="20.25" customHeight="1" thickBot="1" x14ac:dyDescent="0.25">
      <c r="A10" s="415"/>
      <c r="B10" s="339"/>
      <c r="C10" s="339"/>
      <c r="D10" s="414"/>
      <c r="E10" s="339"/>
      <c r="F10" s="414"/>
      <c r="G10" s="414" t="s">
        <v>40</v>
      </c>
      <c r="H10" s="413" t="s">
        <v>283</v>
      </c>
      <c r="I10" s="413" t="s">
        <v>220</v>
      </c>
      <c r="J10" s="413" t="s">
        <v>221</v>
      </c>
      <c r="K10" s="413" t="s">
        <v>284</v>
      </c>
      <c r="L10" s="413" t="s">
        <v>318</v>
      </c>
      <c r="M10" s="412" t="s">
        <v>317</v>
      </c>
      <c r="N10" s="412" t="s">
        <v>316</v>
      </c>
      <c r="O10" s="412" t="s">
        <v>315</v>
      </c>
      <c r="P10" s="412">
        <v>2021</v>
      </c>
      <c r="Q10" s="412">
        <v>2022</v>
      </c>
      <c r="R10" s="411">
        <v>2023</v>
      </c>
    </row>
    <row r="11" spans="1:18" ht="15.95" customHeight="1" x14ac:dyDescent="0.2">
      <c r="A11" s="410" t="s">
        <v>314</v>
      </c>
      <c r="B11" s="410"/>
      <c r="C11" s="410"/>
      <c r="D11" s="410"/>
      <c r="E11" s="410"/>
      <c r="F11" s="410"/>
      <c r="G11" s="409"/>
      <c r="H11" s="408">
        <v>0</v>
      </c>
      <c r="I11" s="407">
        <v>0</v>
      </c>
      <c r="J11" s="407">
        <v>0</v>
      </c>
      <c r="K11" s="406">
        <v>0</v>
      </c>
      <c r="L11" s="405"/>
      <c r="M11" s="404"/>
      <c r="N11" s="404"/>
      <c r="O11" s="403"/>
      <c r="P11" s="402">
        <v>0</v>
      </c>
      <c r="Q11" s="402">
        <v>57072</v>
      </c>
      <c r="R11" s="401">
        <v>114200</v>
      </c>
    </row>
    <row r="12" spans="1:18" ht="13.5" customHeight="1" x14ac:dyDescent="0.2">
      <c r="A12" s="400"/>
      <c r="B12" s="399" t="s">
        <v>224</v>
      </c>
      <c r="C12" s="399"/>
      <c r="D12" s="399"/>
      <c r="E12" s="399"/>
      <c r="F12" s="399"/>
      <c r="G12" s="398"/>
      <c r="H12" s="376"/>
      <c r="I12" s="373">
        <v>1</v>
      </c>
      <c r="J12" s="373"/>
      <c r="K12" s="372"/>
      <c r="L12" s="397"/>
      <c r="M12" s="396"/>
      <c r="N12" s="396"/>
      <c r="O12" s="395"/>
      <c r="P12" s="369">
        <f>P13+P18+P26+P30</f>
        <v>2576500</v>
      </c>
      <c r="Q12" s="369">
        <f>Q13+Q18</f>
        <v>2447700</v>
      </c>
      <c r="R12" s="368">
        <f>R13+R18</f>
        <v>2352400</v>
      </c>
    </row>
    <row r="13" spans="1:18" ht="36.75" customHeight="1" x14ac:dyDescent="0.2">
      <c r="A13" s="394"/>
      <c r="B13" s="393"/>
      <c r="C13" s="392" t="s">
        <v>225</v>
      </c>
      <c r="D13" s="392"/>
      <c r="E13" s="392"/>
      <c r="F13" s="392"/>
      <c r="G13" s="391"/>
      <c r="H13" s="364"/>
      <c r="I13" s="388">
        <v>1</v>
      </c>
      <c r="J13" s="388">
        <v>2</v>
      </c>
      <c r="K13" s="387"/>
      <c r="L13" s="386"/>
      <c r="M13" s="385"/>
      <c r="N13" s="385"/>
      <c r="O13" s="384"/>
      <c r="P13" s="383">
        <f>P14</f>
        <v>767248.8</v>
      </c>
      <c r="Q13" s="383">
        <f>Q14</f>
        <v>767248.8</v>
      </c>
      <c r="R13" s="382">
        <f>R14</f>
        <v>651000</v>
      </c>
    </row>
    <row r="14" spans="1:18" ht="66" customHeight="1" x14ac:dyDescent="0.2">
      <c r="A14" s="380" t="s">
        <v>293</v>
      </c>
      <c r="B14" s="380"/>
      <c r="C14" s="380"/>
      <c r="D14" s="380"/>
      <c r="E14" s="380"/>
      <c r="F14" s="380"/>
      <c r="G14" s="379"/>
      <c r="H14" s="364">
        <v>6300000000</v>
      </c>
      <c r="I14" s="388">
        <v>1</v>
      </c>
      <c r="J14" s="388">
        <v>2</v>
      </c>
      <c r="K14" s="387"/>
      <c r="L14" s="386"/>
      <c r="M14" s="385"/>
      <c r="N14" s="385"/>
      <c r="O14" s="384"/>
      <c r="P14" s="383">
        <f>P15</f>
        <v>767248.8</v>
      </c>
      <c r="Q14" s="383">
        <f>Q15</f>
        <v>767248.8</v>
      </c>
      <c r="R14" s="382">
        <f>R15</f>
        <v>651000</v>
      </c>
    </row>
    <row r="15" spans="1:18" ht="37.5" customHeight="1" x14ac:dyDescent="0.2">
      <c r="A15" s="366" t="s">
        <v>245</v>
      </c>
      <c r="B15" s="366"/>
      <c r="C15" s="366"/>
      <c r="D15" s="366"/>
      <c r="E15" s="366"/>
      <c r="F15" s="366"/>
      <c r="G15" s="365"/>
      <c r="H15" s="364">
        <v>6310000000</v>
      </c>
      <c r="I15" s="363">
        <v>1</v>
      </c>
      <c r="J15" s="363">
        <v>2</v>
      </c>
      <c r="K15" s="342"/>
      <c r="L15" s="362"/>
      <c r="M15" s="341"/>
      <c r="N15" s="341"/>
      <c r="O15" s="361"/>
      <c r="P15" s="361">
        <f>P16</f>
        <v>767248.8</v>
      </c>
      <c r="Q15" s="361">
        <f>Q16</f>
        <v>767248.8</v>
      </c>
      <c r="R15" s="360">
        <f>R16</f>
        <v>651000</v>
      </c>
    </row>
    <row r="16" spans="1:18" ht="12.75" customHeight="1" x14ac:dyDescent="0.2">
      <c r="A16" s="366" t="s">
        <v>246</v>
      </c>
      <c r="B16" s="366"/>
      <c r="C16" s="366"/>
      <c r="D16" s="366"/>
      <c r="E16" s="366"/>
      <c r="F16" s="366"/>
      <c r="G16" s="365"/>
      <c r="H16" s="364">
        <v>6310010010</v>
      </c>
      <c r="I16" s="363">
        <v>1</v>
      </c>
      <c r="J16" s="363">
        <v>2</v>
      </c>
      <c r="K16" s="342"/>
      <c r="L16" s="362"/>
      <c r="M16" s="341"/>
      <c r="N16" s="341"/>
      <c r="O16" s="361"/>
      <c r="P16" s="361">
        <f>P17</f>
        <v>767248.8</v>
      </c>
      <c r="Q16" s="361">
        <f>Q17</f>
        <v>767248.8</v>
      </c>
      <c r="R16" s="360">
        <f>R17</f>
        <v>651000</v>
      </c>
    </row>
    <row r="17" spans="1:18" ht="23.25" customHeight="1" x14ac:dyDescent="0.2">
      <c r="A17" s="366" t="s">
        <v>247</v>
      </c>
      <c r="B17" s="366"/>
      <c r="C17" s="366"/>
      <c r="D17" s="366"/>
      <c r="E17" s="366"/>
      <c r="F17" s="366"/>
      <c r="G17" s="365"/>
      <c r="H17" s="364">
        <v>6310010010</v>
      </c>
      <c r="I17" s="363">
        <v>1</v>
      </c>
      <c r="J17" s="363">
        <v>2</v>
      </c>
      <c r="K17" s="342">
        <v>100</v>
      </c>
      <c r="L17" s="362"/>
      <c r="M17" s="341"/>
      <c r="N17" s="341"/>
      <c r="O17" s="361"/>
      <c r="P17" s="361">
        <v>767248.8</v>
      </c>
      <c r="Q17" s="361">
        <v>767248.8</v>
      </c>
      <c r="R17" s="360">
        <v>651000</v>
      </c>
    </row>
    <row r="18" spans="1:18" ht="50.25" customHeight="1" x14ac:dyDescent="0.2">
      <c r="A18" s="394"/>
      <c r="B18" s="393"/>
      <c r="C18" s="392" t="s">
        <v>226</v>
      </c>
      <c r="D18" s="392"/>
      <c r="E18" s="392"/>
      <c r="F18" s="392"/>
      <c r="G18" s="391"/>
      <c r="H18" s="364"/>
      <c r="I18" s="388">
        <v>1</v>
      </c>
      <c r="J18" s="388">
        <v>4</v>
      </c>
      <c r="K18" s="387"/>
      <c r="L18" s="386"/>
      <c r="M18" s="385"/>
      <c r="N18" s="385"/>
      <c r="O18" s="384"/>
      <c r="P18" s="383">
        <f>P19</f>
        <v>1779551.2</v>
      </c>
      <c r="Q18" s="383">
        <f>Q19</f>
        <v>1680451.2</v>
      </c>
      <c r="R18" s="382">
        <f>R19</f>
        <v>1701400</v>
      </c>
    </row>
    <row r="19" spans="1:18" ht="63" customHeight="1" x14ac:dyDescent="0.2">
      <c r="A19" s="380" t="s">
        <v>293</v>
      </c>
      <c r="B19" s="380"/>
      <c r="C19" s="380"/>
      <c r="D19" s="380"/>
      <c r="E19" s="380"/>
      <c r="F19" s="380"/>
      <c r="G19" s="379"/>
      <c r="H19" s="364">
        <v>6300000000</v>
      </c>
      <c r="I19" s="388">
        <v>1</v>
      </c>
      <c r="J19" s="388">
        <v>4</v>
      </c>
      <c r="K19" s="387"/>
      <c r="L19" s="386"/>
      <c r="M19" s="385"/>
      <c r="N19" s="385"/>
      <c r="O19" s="384"/>
      <c r="P19" s="383">
        <f>P20</f>
        <v>1779551.2</v>
      </c>
      <c r="Q19" s="383">
        <f>Q20</f>
        <v>1680451.2</v>
      </c>
      <c r="R19" s="382">
        <f>R20</f>
        <v>1701400</v>
      </c>
    </row>
    <row r="20" spans="1:18" ht="52.5" customHeight="1" x14ac:dyDescent="0.2">
      <c r="A20" s="381" t="s">
        <v>245</v>
      </c>
      <c r="B20" s="381"/>
      <c r="C20" s="381"/>
      <c r="D20" s="381"/>
      <c r="E20" s="381"/>
      <c r="F20" s="381"/>
      <c r="G20" s="390"/>
      <c r="H20" s="364">
        <v>6310000000</v>
      </c>
      <c r="I20" s="363">
        <v>1</v>
      </c>
      <c r="J20" s="363">
        <v>4</v>
      </c>
      <c r="K20" s="342"/>
      <c r="L20" s="362"/>
      <c r="M20" s="341"/>
      <c r="N20" s="341"/>
      <c r="O20" s="361"/>
      <c r="P20" s="361">
        <f>P21</f>
        <v>1779551.2</v>
      </c>
      <c r="Q20" s="361">
        <f>Q21</f>
        <v>1680451.2</v>
      </c>
      <c r="R20" s="360">
        <f>R21</f>
        <v>1701400</v>
      </c>
    </row>
    <row r="21" spans="1:18" ht="26.25" customHeight="1" x14ac:dyDescent="0.2">
      <c r="A21" s="381" t="s">
        <v>248</v>
      </c>
      <c r="B21" s="381"/>
      <c r="C21" s="381"/>
      <c r="D21" s="381"/>
      <c r="E21" s="381"/>
      <c r="F21" s="381"/>
      <c r="G21" s="390"/>
      <c r="H21" s="364">
        <v>6310010020</v>
      </c>
      <c r="I21" s="363">
        <v>1</v>
      </c>
      <c r="J21" s="363">
        <v>4</v>
      </c>
      <c r="K21" s="342"/>
      <c r="L21" s="362"/>
      <c r="M21" s="341"/>
      <c r="N21" s="341"/>
      <c r="O21" s="361"/>
      <c r="P21" s="361">
        <f>P22+P23+P24+P25</f>
        <v>1779551.2</v>
      </c>
      <c r="Q21" s="361">
        <f>Q22+Q23+Q24+Q25</f>
        <v>1680451.2</v>
      </c>
      <c r="R21" s="360">
        <f>R22+R23+R24+R25</f>
        <v>1701400</v>
      </c>
    </row>
    <row r="22" spans="1:18" ht="24" customHeight="1" x14ac:dyDescent="0.2">
      <c r="A22" s="381" t="s">
        <v>247</v>
      </c>
      <c r="B22" s="381"/>
      <c r="C22" s="381"/>
      <c r="D22" s="381"/>
      <c r="E22" s="381"/>
      <c r="F22" s="381"/>
      <c r="G22" s="390"/>
      <c r="H22" s="364">
        <v>6310010020</v>
      </c>
      <c r="I22" s="363">
        <v>1</v>
      </c>
      <c r="J22" s="363">
        <v>4</v>
      </c>
      <c r="K22" s="342">
        <v>100</v>
      </c>
      <c r="L22" s="362"/>
      <c r="M22" s="341"/>
      <c r="N22" s="341"/>
      <c r="O22" s="361"/>
      <c r="P22" s="361">
        <v>1672451.2</v>
      </c>
      <c r="Q22" s="361">
        <v>1672451.2</v>
      </c>
      <c r="R22" s="360">
        <v>1672451.2</v>
      </c>
    </row>
    <row r="23" spans="1:18" ht="27" customHeight="1" x14ac:dyDescent="0.2">
      <c r="A23" s="381" t="s">
        <v>297</v>
      </c>
      <c r="B23" s="380"/>
      <c r="C23" s="380"/>
      <c r="D23" s="380"/>
      <c r="E23" s="380"/>
      <c r="F23" s="380"/>
      <c r="G23" s="379"/>
      <c r="H23" s="364">
        <v>6310010020</v>
      </c>
      <c r="I23" s="388">
        <v>1</v>
      </c>
      <c r="J23" s="388">
        <v>4</v>
      </c>
      <c r="K23" s="387">
        <v>200</v>
      </c>
      <c r="L23" s="386"/>
      <c r="M23" s="385"/>
      <c r="N23" s="385"/>
      <c r="O23" s="384"/>
      <c r="P23" s="361">
        <v>77900</v>
      </c>
      <c r="Q23" s="383">
        <v>0</v>
      </c>
      <c r="R23" s="382">
        <v>28948.799999999999</v>
      </c>
    </row>
    <row r="24" spans="1:18" ht="15.95" customHeight="1" x14ac:dyDescent="0.2">
      <c r="A24" s="367" t="s">
        <v>253</v>
      </c>
      <c r="B24" s="366"/>
      <c r="C24" s="366"/>
      <c r="D24" s="366"/>
      <c r="E24" s="366"/>
      <c r="F24" s="366"/>
      <c r="G24" s="365"/>
      <c r="H24" s="364">
        <v>6310010020</v>
      </c>
      <c r="I24" s="363">
        <v>1</v>
      </c>
      <c r="J24" s="363">
        <v>4</v>
      </c>
      <c r="K24" s="342">
        <v>500</v>
      </c>
      <c r="L24" s="362"/>
      <c r="M24" s="341"/>
      <c r="N24" s="341"/>
      <c r="O24" s="361"/>
      <c r="P24" s="361">
        <v>21200</v>
      </c>
      <c r="Q24" s="361">
        <v>0</v>
      </c>
      <c r="R24" s="360">
        <v>0</v>
      </c>
    </row>
    <row r="25" spans="1:18" ht="15.95" customHeight="1" x14ac:dyDescent="0.2">
      <c r="A25" s="367" t="s">
        <v>252</v>
      </c>
      <c r="B25" s="366"/>
      <c r="C25" s="366"/>
      <c r="D25" s="366"/>
      <c r="E25" s="366"/>
      <c r="F25" s="366"/>
      <c r="G25" s="365"/>
      <c r="H25" s="364">
        <v>6310010020</v>
      </c>
      <c r="I25" s="363">
        <v>1</v>
      </c>
      <c r="J25" s="363">
        <v>4</v>
      </c>
      <c r="K25" s="342">
        <v>800</v>
      </c>
      <c r="L25" s="362"/>
      <c r="M25" s="341"/>
      <c r="N25" s="341"/>
      <c r="O25" s="361"/>
      <c r="P25" s="361">
        <v>8000</v>
      </c>
      <c r="Q25" s="361">
        <v>8000</v>
      </c>
      <c r="R25" s="360">
        <v>0</v>
      </c>
    </row>
    <row r="26" spans="1:18" ht="15.95" customHeight="1" x14ac:dyDescent="0.2">
      <c r="A26" s="367" t="s">
        <v>298</v>
      </c>
      <c r="B26" s="366"/>
      <c r="C26" s="366"/>
      <c r="D26" s="366"/>
      <c r="E26" s="366"/>
      <c r="F26" s="366"/>
      <c r="G26" s="365"/>
      <c r="H26" s="364"/>
      <c r="I26" s="363">
        <v>1</v>
      </c>
      <c r="J26" s="363">
        <v>6</v>
      </c>
      <c r="K26" s="342"/>
      <c r="L26" s="362"/>
      <c r="M26" s="341"/>
      <c r="N26" s="341"/>
      <c r="O26" s="361"/>
      <c r="P26" s="361">
        <f>P27</f>
        <v>28100</v>
      </c>
      <c r="Q26" s="361">
        <f>Q27</f>
        <v>0</v>
      </c>
      <c r="R26" s="360">
        <f>R27</f>
        <v>0</v>
      </c>
    </row>
    <row r="27" spans="1:18" ht="44.25" customHeight="1" x14ac:dyDescent="0.2">
      <c r="A27" s="367" t="s">
        <v>299</v>
      </c>
      <c r="B27" s="366"/>
      <c r="C27" s="366"/>
      <c r="D27" s="366"/>
      <c r="E27" s="366"/>
      <c r="F27" s="366"/>
      <c r="G27" s="365"/>
      <c r="H27" s="364">
        <v>6300000000</v>
      </c>
      <c r="I27" s="363">
        <v>1</v>
      </c>
      <c r="J27" s="363">
        <v>6</v>
      </c>
      <c r="K27" s="342"/>
      <c r="L27" s="362"/>
      <c r="M27" s="341"/>
      <c r="N27" s="341"/>
      <c r="O27" s="361"/>
      <c r="P27" s="361">
        <f>P28</f>
        <v>28100</v>
      </c>
      <c r="Q27" s="361">
        <f>Q28</f>
        <v>0</v>
      </c>
      <c r="R27" s="360">
        <f>R28</f>
        <v>0</v>
      </c>
    </row>
    <row r="28" spans="1:18" ht="48.75" customHeight="1" x14ac:dyDescent="0.2">
      <c r="A28" s="381" t="s">
        <v>245</v>
      </c>
      <c r="B28" s="380"/>
      <c r="C28" s="380"/>
      <c r="D28" s="380"/>
      <c r="E28" s="380"/>
      <c r="F28" s="380"/>
      <c r="G28" s="379"/>
      <c r="H28" s="364">
        <v>6310000000</v>
      </c>
      <c r="I28" s="388">
        <v>1</v>
      </c>
      <c r="J28" s="388">
        <v>6</v>
      </c>
      <c r="K28" s="387"/>
      <c r="L28" s="386"/>
      <c r="M28" s="385"/>
      <c r="N28" s="385"/>
      <c r="O28" s="384"/>
      <c r="P28" s="383">
        <f>P29</f>
        <v>28100</v>
      </c>
      <c r="Q28" s="383">
        <f>Q29</f>
        <v>0</v>
      </c>
      <c r="R28" s="382">
        <f>R29</f>
        <v>0</v>
      </c>
    </row>
    <row r="29" spans="1:18" ht="32.25" customHeight="1" x14ac:dyDescent="0.2">
      <c r="A29" s="367" t="s">
        <v>300</v>
      </c>
      <c r="B29" s="366"/>
      <c r="C29" s="366"/>
      <c r="D29" s="366"/>
      <c r="E29" s="366"/>
      <c r="F29" s="366"/>
      <c r="G29" s="365"/>
      <c r="H29" s="364">
        <v>6310010080</v>
      </c>
      <c r="I29" s="363">
        <v>1</v>
      </c>
      <c r="J29" s="363">
        <v>6</v>
      </c>
      <c r="K29" s="342">
        <v>500</v>
      </c>
      <c r="L29" s="362"/>
      <c r="M29" s="341"/>
      <c r="N29" s="341"/>
      <c r="O29" s="361"/>
      <c r="P29" s="361">
        <v>28100</v>
      </c>
      <c r="Q29" s="361">
        <v>0</v>
      </c>
      <c r="R29" s="360">
        <v>0</v>
      </c>
    </row>
    <row r="30" spans="1:18" ht="15.95" customHeight="1" x14ac:dyDescent="0.2">
      <c r="A30" s="375" t="s">
        <v>301</v>
      </c>
      <c r="B30" s="366"/>
      <c r="C30" s="366"/>
      <c r="D30" s="366"/>
      <c r="E30" s="366"/>
      <c r="F30" s="366"/>
      <c r="G30" s="365"/>
      <c r="H30" s="376"/>
      <c r="I30" s="373">
        <v>1</v>
      </c>
      <c r="J30" s="373">
        <v>13</v>
      </c>
      <c r="K30" s="372"/>
      <c r="L30" s="371"/>
      <c r="M30" s="370"/>
      <c r="N30" s="370"/>
      <c r="O30" s="369"/>
      <c r="P30" s="369">
        <f>P31</f>
        <v>1600</v>
      </c>
      <c r="Q30" s="369">
        <f>Q31</f>
        <v>0</v>
      </c>
      <c r="R30" s="368">
        <f>R31</f>
        <v>0</v>
      </c>
    </row>
    <row r="31" spans="1:18" ht="21" customHeight="1" x14ac:dyDescent="0.2">
      <c r="A31" s="367" t="s">
        <v>302</v>
      </c>
      <c r="B31" s="366"/>
      <c r="C31" s="366"/>
      <c r="D31" s="366"/>
      <c r="E31" s="366"/>
      <c r="F31" s="366"/>
      <c r="G31" s="365"/>
      <c r="H31" s="364">
        <v>7700000000</v>
      </c>
      <c r="I31" s="363">
        <v>1</v>
      </c>
      <c r="J31" s="363">
        <v>13</v>
      </c>
      <c r="K31" s="342"/>
      <c r="L31" s="362"/>
      <c r="M31" s="341"/>
      <c r="N31" s="341"/>
      <c r="O31" s="361"/>
      <c r="P31" s="361">
        <f>P32</f>
        <v>1600</v>
      </c>
      <c r="Q31" s="361">
        <f>Q32</f>
        <v>0</v>
      </c>
      <c r="R31" s="360">
        <f>R32</f>
        <v>0</v>
      </c>
    </row>
    <row r="32" spans="1:18" ht="15.95" customHeight="1" x14ac:dyDescent="0.2">
      <c r="A32" s="367" t="s">
        <v>252</v>
      </c>
      <c r="B32" s="366"/>
      <c r="C32" s="366"/>
      <c r="D32" s="366"/>
      <c r="E32" s="366"/>
      <c r="F32" s="366"/>
      <c r="G32" s="365"/>
      <c r="H32" s="364">
        <v>7700095100</v>
      </c>
      <c r="I32" s="363">
        <v>1</v>
      </c>
      <c r="J32" s="363">
        <v>13</v>
      </c>
      <c r="K32" s="342"/>
      <c r="L32" s="362"/>
      <c r="M32" s="341"/>
      <c r="N32" s="341"/>
      <c r="O32" s="361"/>
      <c r="P32" s="361">
        <f>P33</f>
        <v>1600</v>
      </c>
      <c r="Q32" s="361">
        <f>Q33</f>
        <v>0</v>
      </c>
      <c r="R32" s="360">
        <f>R33</f>
        <v>0</v>
      </c>
    </row>
    <row r="33" spans="1:18" ht="15.95" customHeight="1" x14ac:dyDescent="0.2">
      <c r="A33" s="367" t="s">
        <v>252</v>
      </c>
      <c r="B33" s="366"/>
      <c r="C33" s="366"/>
      <c r="D33" s="366"/>
      <c r="E33" s="366"/>
      <c r="F33" s="366"/>
      <c r="G33" s="365"/>
      <c r="H33" s="364">
        <v>7700095100</v>
      </c>
      <c r="I33" s="363">
        <v>1</v>
      </c>
      <c r="J33" s="363">
        <v>13</v>
      </c>
      <c r="K33" s="342">
        <v>800</v>
      </c>
      <c r="L33" s="362"/>
      <c r="M33" s="341"/>
      <c r="N33" s="341"/>
      <c r="O33" s="361"/>
      <c r="P33" s="361">
        <v>1600</v>
      </c>
      <c r="Q33" s="361">
        <v>0</v>
      </c>
      <c r="R33" s="360">
        <v>0</v>
      </c>
    </row>
    <row r="34" spans="1:18" ht="15.95" customHeight="1" x14ac:dyDescent="0.2">
      <c r="A34" s="378" t="s">
        <v>229</v>
      </c>
      <c r="B34" s="378"/>
      <c r="C34" s="378"/>
      <c r="D34" s="378"/>
      <c r="E34" s="378"/>
      <c r="F34" s="378"/>
      <c r="G34" s="377"/>
      <c r="H34" s="364"/>
      <c r="I34" s="373">
        <v>2</v>
      </c>
      <c r="J34" s="363"/>
      <c r="K34" s="342"/>
      <c r="L34" s="362"/>
      <c r="M34" s="341"/>
      <c r="N34" s="341"/>
      <c r="O34" s="361"/>
      <c r="P34" s="369">
        <f>P35</f>
        <v>102000</v>
      </c>
      <c r="Q34" s="369">
        <f>Q35</f>
        <v>103000</v>
      </c>
      <c r="R34" s="368">
        <f>R35</f>
        <v>107100</v>
      </c>
    </row>
    <row r="35" spans="1:18" ht="15.95" customHeight="1" x14ac:dyDescent="0.2">
      <c r="A35" s="375" t="s">
        <v>230</v>
      </c>
      <c r="B35" s="375"/>
      <c r="C35" s="375"/>
      <c r="D35" s="375"/>
      <c r="E35" s="375"/>
      <c r="F35" s="375"/>
      <c r="G35" s="374"/>
      <c r="H35" s="376"/>
      <c r="I35" s="373">
        <v>2</v>
      </c>
      <c r="J35" s="373">
        <v>3</v>
      </c>
      <c r="K35" s="372"/>
      <c r="L35" s="371"/>
      <c r="M35" s="370"/>
      <c r="N35" s="370"/>
      <c r="O35" s="369"/>
      <c r="P35" s="369">
        <f>P36</f>
        <v>102000</v>
      </c>
      <c r="Q35" s="369">
        <f>Q36</f>
        <v>103000</v>
      </c>
      <c r="R35" s="368">
        <f>R36</f>
        <v>107100</v>
      </c>
    </row>
    <row r="36" spans="1:18" ht="48.75" customHeight="1" x14ac:dyDescent="0.2">
      <c r="A36" s="367" t="s">
        <v>293</v>
      </c>
      <c r="B36" s="366"/>
      <c r="C36" s="366"/>
      <c r="D36" s="366"/>
      <c r="E36" s="366"/>
      <c r="F36" s="366"/>
      <c r="G36" s="365"/>
      <c r="H36" s="389">
        <v>6000000000</v>
      </c>
      <c r="I36" s="363">
        <v>2</v>
      </c>
      <c r="J36" s="363">
        <v>3</v>
      </c>
      <c r="K36" s="342"/>
      <c r="L36" s="362"/>
      <c r="M36" s="341"/>
      <c r="N36" s="341"/>
      <c r="O36" s="361"/>
      <c r="P36" s="361">
        <f>P37</f>
        <v>102000</v>
      </c>
      <c r="Q36" s="361">
        <f>Q37</f>
        <v>103000</v>
      </c>
      <c r="R36" s="360">
        <f>R37</f>
        <v>107100</v>
      </c>
    </row>
    <row r="37" spans="1:18" ht="33" customHeight="1" x14ac:dyDescent="0.2">
      <c r="A37" s="367" t="s">
        <v>257</v>
      </c>
      <c r="B37" s="366"/>
      <c r="C37" s="366"/>
      <c r="D37" s="366"/>
      <c r="E37" s="366"/>
      <c r="F37" s="366"/>
      <c r="G37" s="365"/>
      <c r="H37" s="389">
        <v>6320000000</v>
      </c>
      <c r="I37" s="363">
        <v>2</v>
      </c>
      <c r="J37" s="363">
        <v>3</v>
      </c>
      <c r="K37" s="342"/>
      <c r="L37" s="362"/>
      <c r="M37" s="341"/>
      <c r="N37" s="341"/>
      <c r="O37" s="361"/>
      <c r="P37" s="361">
        <f>P38+P39</f>
        <v>102000</v>
      </c>
      <c r="Q37" s="361">
        <f>Q38+Q39</f>
        <v>103000</v>
      </c>
      <c r="R37" s="360">
        <f>R38+R39</f>
        <v>107100</v>
      </c>
    </row>
    <row r="38" spans="1:18" ht="24" customHeight="1" x14ac:dyDescent="0.2">
      <c r="A38" s="367" t="s">
        <v>247</v>
      </c>
      <c r="B38" s="366"/>
      <c r="C38" s="366"/>
      <c r="D38" s="366"/>
      <c r="E38" s="366"/>
      <c r="F38" s="366"/>
      <c r="G38" s="365"/>
      <c r="H38" s="364">
        <v>6320051180</v>
      </c>
      <c r="I38" s="363">
        <v>2</v>
      </c>
      <c r="J38" s="363">
        <v>3</v>
      </c>
      <c r="K38" s="342">
        <v>100</v>
      </c>
      <c r="L38" s="362"/>
      <c r="M38" s="341"/>
      <c r="N38" s="341"/>
      <c r="O38" s="361"/>
      <c r="P38" s="361">
        <v>101556</v>
      </c>
      <c r="Q38" s="361">
        <v>101556</v>
      </c>
      <c r="R38" s="360">
        <v>101556</v>
      </c>
    </row>
    <row r="39" spans="1:18" ht="37.5" customHeight="1" x14ac:dyDescent="0.2">
      <c r="A39" s="381" t="s">
        <v>250</v>
      </c>
      <c r="B39" s="380"/>
      <c r="C39" s="380"/>
      <c r="D39" s="380"/>
      <c r="E39" s="380"/>
      <c r="F39" s="380"/>
      <c r="G39" s="379"/>
      <c r="H39" s="364">
        <v>6320051180</v>
      </c>
      <c r="I39" s="388">
        <v>2</v>
      </c>
      <c r="J39" s="388">
        <v>3</v>
      </c>
      <c r="K39" s="387">
        <v>200</v>
      </c>
      <c r="L39" s="386"/>
      <c r="M39" s="385"/>
      <c r="N39" s="385"/>
      <c r="O39" s="384"/>
      <c r="P39" s="383">
        <v>444</v>
      </c>
      <c r="Q39" s="383">
        <v>1444</v>
      </c>
      <c r="R39" s="382">
        <v>5544</v>
      </c>
    </row>
    <row r="40" spans="1:18" ht="24.75" customHeight="1" x14ac:dyDescent="0.2">
      <c r="A40" s="375" t="s">
        <v>231</v>
      </c>
      <c r="B40" s="375"/>
      <c r="C40" s="375"/>
      <c r="D40" s="375"/>
      <c r="E40" s="375"/>
      <c r="F40" s="375"/>
      <c r="G40" s="374"/>
      <c r="H40" s="364"/>
      <c r="I40" s="373">
        <v>3</v>
      </c>
      <c r="J40" s="373"/>
      <c r="K40" s="372"/>
      <c r="L40" s="371"/>
      <c r="M40" s="370"/>
      <c r="N40" s="370"/>
      <c r="O40" s="369"/>
      <c r="P40" s="369">
        <f>P41+P46</f>
        <v>143300</v>
      </c>
      <c r="Q40" s="369">
        <f>Q41+Q46</f>
        <v>4119</v>
      </c>
      <c r="R40" s="368">
        <f>R41</f>
        <v>0</v>
      </c>
    </row>
    <row r="41" spans="1:18" ht="15.95" customHeight="1" x14ac:dyDescent="0.2">
      <c r="A41" s="375" t="s">
        <v>232</v>
      </c>
      <c r="B41" s="375"/>
      <c r="C41" s="375"/>
      <c r="D41" s="375"/>
      <c r="E41" s="375"/>
      <c r="F41" s="375"/>
      <c r="G41" s="374"/>
      <c r="H41" s="364"/>
      <c r="I41" s="373">
        <v>3</v>
      </c>
      <c r="J41" s="373">
        <v>10</v>
      </c>
      <c r="K41" s="372"/>
      <c r="L41" s="371"/>
      <c r="M41" s="370"/>
      <c r="N41" s="370"/>
      <c r="O41" s="369"/>
      <c r="P41" s="369">
        <f>P42</f>
        <v>137300</v>
      </c>
      <c r="Q41" s="369">
        <f>Q42</f>
        <v>0</v>
      </c>
      <c r="R41" s="368">
        <f>R42</f>
        <v>0</v>
      </c>
    </row>
    <row r="42" spans="1:18" ht="48" customHeight="1" x14ac:dyDescent="0.2">
      <c r="A42" s="367" t="s">
        <v>293</v>
      </c>
      <c r="B42" s="366"/>
      <c r="C42" s="366"/>
      <c r="D42" s="366"/>
      <c r="E42" s="366"/>
      <c r="F42" s="366"/>
      <c r="G42" s="365"/>
      <c r="H42" s="364">
        <v>6300000000</v>
      </c>
      <c r="I42" s="363">
        <v>3</v>
      </c>
      <c r="J42" s="363">
        <v>10</v>
      </c>
      <c r="K42" s="342"/>
      <c r="L42" s="362"/>
      <c r="M42" s="341"/>
      <c r="N42" s="341"/>
      <c r="O42" s="361"/>
      <c r="P42" s="361">
        <f>P43</f>
        <v>137300</v>
      </c>
      <c r="Q42" s="361">
        <f>Q43</f>
        <v>0</v>
      </c>
      <c r="R42" s="360">
        <f>R43</f>
        <v>0</v>
      </c>
    </row>
    <row r="43" spans="1:18" ht="38.25" customHeight="1" x14ac:dyDescent="0.2">
      <c r="A43" s="381" t="s">
        <v>259</v>
      </c>
      <c r="B43" s="380"/>
      <c r="C43" s="380"/>
      <c r="D43" s="380"/>
      <c r="E43" s="380"/>
      <c r="F43" s="380"/>
      <c r="G43" s="379"/>
      <c r="H43" s="364">
        <v>6330000000</v>
      </c>
      <c r="I43" s="363">
        <v>3</v>
      </c>
      <c r="J43" s="363">
        <v>10</v>
      </c>
      <c r="K43" s="342"/>
      <c r="L43" s="362"/>
      <c r="M43" s="341"/>
      <c r="N43" s="341"/>
      <c r="O43" s="361"/>
      <c r="P43" s="361">
        <f>P44</f>
        <v>137300</v>
      </c>
      <c r="Q43" s="361">
        <f>Q44</f>
        <v>0</v>
      </c>
      <c r="R43" s="360">
        <f>R44</f>
        <v>0</v>
      </c>
    </row>
    <row r="44" spans="1:18" ht="33.75" customHeight="1" x14ac:dyDescent="0.2">
      <c r="A44" s="367" t="s">
        <v>260</v>
      </c>
      <c r="B44" s="366"/>
      <c r="C44" s="366"/>
      <c r="D44" s="366"/>
      <c r="E44" s="366"/>
      <c r="F44" s="366"/>
      <c r="G44" s="365"/>
      <c r="H44" s="364">
        <v>6330095020</v>
      </c>
      <c r="I44" s="363">
        <v>3</v>
      </c>
      <c r="J44" s="363">
        <v>10</v>
      </c>
      <c r="K44" s="342"/>
      <c r="L44" s="362"/>
      <c r="M44" s="341"/>
      <c r="N44" s="341"/>
      <c r="O44" s="361"/>
      <c r="P44" s="361">
        <f>P45</f>
        <v>137300</v>
      </c>
      <c r="Q44" s="361">
        <f>Q45</f>
        <v>0</v>
      </c>
      <c r="R44" s="360">
        <f>R45</f>
        <v>0</v>
      </c>
    </row>
    <row r="45" spans="1:18" ht="21" customHeight="1" x14ac:dyDescent="0.2">
      <c r="A45" s="367" t="s">
        <v>297</v>
      </c>
      <c r="B45" s="366"/>
      <c r="C45" s="366"/>
      <c r="D45" s="366"/>
      <c r="E45" s="366"/>
      <c r="F45" s="366"/>
      <c r="G45" s="365"/>
      <c r="H45" s="364">
        <v>6330095020</v>
      </c>
      <c r="I45" s="363">
        <v>3</v>
      </c>
      <c r="J45" s="363">
        <v>10</v>
      </c>
      <c r="K45" s="342">
        <v>200</v>
      </c>
      <c r="L45" s="362"/>
      <c r="M45" s="341"/>
      <c r="N45" s="341"/>
      <c r="O45" s="361"/>
      <c r="P45" s="361">
        <v>137300</v>
      </c>
      <c r="Q45" s="361">
        <v>0</v>
      </c>
      <c r="R45" s="360">
        <v>0</v>
      </c>
    </row>
    <row r="46" spans="1:18" ht="25.5" customHeight="1" x14ac:dyDescent="0.2">
      <c r="A46" s="375" t="s">
        <v>233</v>
      </c>
      <c r="B46" s="375"/>
      <c r="C46" s="375"/>
      <c r="D46" s="375"/>
      <c r="E46" s="375"/>
      <c r="F46" s="375"/>
      <c r="G46" s="374"/>
      <c r="H46" s="364"/>
      <c r="I46" s="373">
        <v>3</v>
      </c>
      <c r="J46" s="373">
        <v>14</v>
      </c>
      <c r="K46" s="372"/>
      <c r="L46" s="371"/>
      <c r="M46" s="370"/>
      <c r="N46" s="370"/>
      <c r="O46" s="369"/>
      <c r="P46" s="369">
        <f>P47</f>
        <v>6000</v>
      </c>
      <c r="Q46" s="369">
        <f>Q47</f>
        <v>4119</v>
      </c>
      <c r="R46" s="368">
        <f>R47</f>
        <v>0</v>
      </c>
    </row>
    <row r="47" spans="1:18" ht="24" customHeight="1" x14ac:dyDescent="0.2">
      <c r="A47" s="381" t="s">
        <v>302</v>
      </c>
      <c r="B47" s="380"/>
      <c r="C47" s="380"/>
      <c r="D47" s="380"/>
      <c r="E47" s="380"/>
      <c r="F47" s="380"/>
      <c r="G47" s="379"/>
      <c r="H47" s="364">
        <v>7700000000</v>
      </c>
      <c r="I47" s="363">
        <v>3</v>
      </c>
      <c r="J47" s="363">
        <v>14</v>
      </c>
      <c r="K47" s="342"/>
      <c r="L47" s="362"/>
      <c r="M47" s="341"/>
      <c r="N47" s="341"/>
      <c r="O47" s="361"/>
      <c r="P47" s="361">
        <f>P48</f>
        <v>6000</v>
      </c>
      <c r="Q47" s="361">
        <f>Q48</f>
        <v>4119</v>
      </c>
      <c r="R47" s="360">
        <f>R48</f>
        <v>0</v>
      </c>
    </row>
    <row r="48" spans="1:18" ht="15.95" customHeight="1" x14ac:dyDescent="0.2">
      <c r="A48" s="367" t="s">
        <v>262</v>
      </c>
      <c r="B48" s="366"/>
      <c r="C48" s="366"/>
      <c r="D48" s="366"/>
      <c r="E48" s="366"/>
      <c r="F48" s="366"/>
      <c r="G48" s="365"/>
      <c r="H48" s="364">
        <v>7700020040</v>
      </c>
      <c r="I48" s="363">
        <v>3</v>
      </c>
      <c r="J48" s="363">
        <v>14</v>
      </c>
      <c r="K48" s="342"/>
      <c r="L48" s="362"/>
      <c r="M48" s="341"/>
      <c r="N48" s="341"/>
      <c r="O48" s="361"/>
      <c r="P48" s="361">
        <f>P49</f>
        <v>6000</v>
      </c>
      <c r="Q48" s="361">
        <f>Q49</f>
        <v>4119</v>
      </c>
      <c r="R48" s="360">
        <f>R49</f>
        <v>0</v>
      </c>
    </row>
    <row r="49" spans="1:18" ht="25.5" customHeight="1" x14ac:dyDescent="0.2">
      <c r="A49" s="367" t="s">
        <v>297</v>
      </c>
      <c r="B49" s="366"/>
      <c r="C49" s="366"/>
      <c r="D49" s="366"/>
      <c r="E49" s="366"/>
      <c r="F49" s="366"/>
      <c r="G49" s="365"/>
      <c r="H49" s="364">
        <v>7700020040</v>
      </c>
      <c r="I49" s="363">
        <v>3</v>
      </c>
      <c r="J49" s="363">
        <v>14</v>
      </c>
      <c r="K49" s="342">
        <v>200</v>
      </c>
      <c r="L49" s="362"/>
      <c r="M49" s="341"/>
      <c r="N49" s="341"/>
      <c r="O49" s="361"/>
      <c r="P49" s="361">
        <v>6000</v>
      </c>
      <c r="Q49" s="361">
        <v>4119</v>
      </c>
      <c r="R49" s="360">
        <v>0</v>
      </c>
    </row>
    <row r="50" spans="1:18" ht="15.95" customHeight="1" x14ac:dyDescent="0.2">
      <c r="A50" s="375" t="s">
        <v>234</v>
      </c>
      <c r="B50" s="375"/>
      <c r="C50" s="375"/>
      <c r="D50" s="375"/>
      <c r="E50" s="375"/>
      <c r="F50" s="375"/>
      <c r="G50" s="374"/>
      <c r="H50" s="364"/>
      <c r="I50" s="373">
        <v>4</v>
      </c>
      <c r="J50" s="363"/>
      <c r="K50" s="342"/>
      <c r="L50" s="362"/>
      <c r="M50" s="341"/>
      <c r="N50" s="341"/>
      <c r="O50" s="361"/>
      <c r="P50" s="369">
        <f>P51</f>
        <v>704000</v>
      </c>
      <c r="Q50" s="369">
        <f>Q51</f>
        <v>728000</v>
      </c>
      <c r="R50" s="368">
        <f>R51</f>
        <v>756000</v>
      </c>
    </row>
    <row r="51" spans="1:18" ht="15.95" customHeight="1" x14ac:dyDescent="0.2">
      <c r="A51" s="375" t="s">
        <v>235</v>
      </c>
      <c r="B51" s="375"/>
      <c r="C51" s="375"/>
      <c r="D51" s="375"/>
      <c r="E51" s="375"/>
      <c r="F51" s="375"/>
      <c r="G51" s="374"/>
      <c r="H51" s="376"/>
      <c r="I51" s="373">
        <v>4</v>
      </c>
      <c r="J51" s="373">
        <v>9</v>
      </c>
      <c r="K51" s="372"/>
      <c r="L51" s="371"/>
      <c r="M51" s="370"/>
      <c r="N51" s="370"/>
      <c r="O51" s="369"/>
      <c r="P51" s="369">
        <f>P52</f>
        <v>704000</v>
      </c>
      <c r="Q51" s="369">
        <f>Q52</f>
        <v>728000</v>
      </c>
      <c r="R51" s="368">
        <f>R52</f>
        <v>756000</v>
      </c>
    </row>
    <row r="52" spans="1:18" ht="69.75" customHeight="1" x14ac:dyDescent="0.2">
      <c r="A52" s="381" t="s">
        <v>293</v>
      </c>
      <c r="B52" s="380"/>
      <c r="C52" s="380"/>
      <c r="D52" s="380"/>
      <c r="E52" s="380"/>
      <c r="F52" s="380"/>
      <c r="G52" s="379"/>
      <c r="H52" s="364">
        <v>6300000000</v>
      </c>
      <c r="I52" s="363">
        <v>4</v>
      </c>
      <c r="J52" s="363">
        <v>9</v>
      </c>
      <c r="K52" s="342"/>
      <c r="L52" s="362"/>
      <c r="M52" s="341"/>
      <c r="N52" s="341"/>
      <c r="O52" s="361"/>
      <c r="P52" s="361">
        <f>P53</f>
        <v>704000</v>
      </c>
      <c r="Q52" s="361">
        <f>Q53</f>
        <v>728000</v>
      </c>
      <c r="R52" s="360">
        <f>R53</f>
        <v>756000</v>
      </c>
    </row>
    <row r="53" spans="1:18" ht="32.25" customHeight="1" x14ac:dyDescent="0.2">
      <c r="A53" s="367" t="s">
        <v>263</v>
      </c>
      <c r="B53" s="366"/>
      <c r="C53" s="366"/>
      <c r="D53" s="366"/>
      <c r="E53" s="366"/>
      <c r="F53" s="366"/>
      <c r="G53" s="365"/>
      <c r="H53" s="364">
        <v>6340000000</v>
      </c>
      <c r="I53" s="363">
        <v>4</v>
      </c>
      <c r="J53" s="363">
        <v>9</v>
      </c>
      <c r="K53" s="342"/>
      <c r="L53" s="362"/>
      <c r="M53" s="341"/>
      <c r="N53" s="341"/>
      <c r="O53" s="361"/>
      <c r="P53" s="361">
        <f>P54</f>
        <v>704000</v>
      </c>
      <c r="Q53" s="361">
        <f>Q54</f>
        <v>728000</v>
      </c>
      <c r="R53" s="360">
        <f>R54</f>
        <v>756000</v>
      </c>
    </row>
    <row r="54" spans="1:18" ht="32.25" customHeight="1" x14ac:dyDescent="0.2">
      <c r="A54" s="367" t="s">
        <v>264</v>
      </c>
      <c r="B54" s="366"/>
      <c r="C54" s="366"/>
      <c r="D54" s="366"/>
      <c r="E54" s="366"/>
      <c r="F54" s="366"/>
      <c r="G54" s="365"/>
      <c r="H54" s="364">
        <v>6340095280</v>
      </c>
      <c r="I54" s="363">
        <v>4</v>
      </c>
      <c r="J54" s="363">
        <v>9</v>
      </c>
      <c r="K54" s="342">
        <v>200</v>
      </c>
      <c r="L54" s="362"/>
      <c r="M54" s="341"/>
      <c r="N54" s="341"/>
      <c r="O54" s="361"/>
      <c r="P54" s="361">
        <v>704000</v>
      </c>
      <c r="Q54" s="361">
        <v>728000</v>
      </c>
      <c r="R54" s="360">
        <v>756000</v>
      </c>
    </row>
    <row r="55" spans="1:18" ht="15.95" customHeight="1" x14ac:dyDescent="0.2">
      <c r="A55" s="375" t="s">
        <v>236</v>
      </c>
      <c r="B55" s="375"/>
      <c r="C55" s="375"/>
      <c r="D55" s="375"/>
      <c r="E55" s="375"/>
      <c r="F55" s="375"/>
      <c r="G55" s="374"/>
      <c r="H55" s="376"/>
      <c r="I55" s="373">
        <v>5</v>
      </c>
      <c r="J55" s="373"/>
      <c r="K55" s="372"/>
      <c r="L55" s="371"/>
      <c r="M55" s="370"/>
      <c r="N55" s="370"/>
      <c r="O55" s="369"/>
      <c r="P55" s="369">
        <f>P56</f>
        <v>153600</v>
      </c>
      <c r="Q55" s="369">
        <f>Q56</f>
        <v>0</v>
      </c>
      <c r="R55" s="368">
        <f>R56</f>
        <v>0</v>
      </c>
    </row>
    <row r="56" spans="1:18" ht="15.95" customHeight="1" x14ac:dyDescent="0.2">
      <c r="A56" s="378" t="s">
        <v>237</v>
      </c>
      <c r="B56" s="380"/>
      <c r="C56" s="380"/>
      <c r="D56" s="380"/>
      <c r="E56" s="380"/>
      <c r="F56" s="380"/>
      <c r="G56" s="379"/>
      <c r="H56" s="376"/>
      <c r="I56" s="373">
        <v>5</v>
      </c>
      <c r="J56" s="373">
        <v>3</v>
      </c>
      <c r="K56" s="372"/>
      <c r="L56" s="371"/>
      <c r="M56" s="370"/>
      <c r="N56" s="370"/>
      <c r="O56" s="369"/>
      <c r="P56" s="369">
        <f>P57</f>
        <v>153600</v>
      </c>
      <c r="Q56" s="369">
        <f>Q57</f>
        <v>0</v>
      </c>
      <c r="R56" s="368">
        <f>R57</f>
        <v>0</v>
      </c>
    </row>
    <row r="57" spans="1:18" ht="46.5" customHeight="1" x14ac:dyDescent="0.2">
      <c r="A57" s="367" t="s">
        <v>293</v>
      </c>
      <c r="B57" s="366"/>
      <c r="C57" s="366"/>
      <c r="D57" s="366"/>
      <c r="E57" s="366"/>
      <c r="F57" s="366"/>
      <c r="G57" s="365"/>
      <c r="H57" s="364">
        <v>6300000000</v>
      </c>
      <c r="I57" s="363">
        <v>5</v>
      </c>
      <c r="J57" s="363">
        <v>3</v>
      </c>
      <c r="K57" s="342"/>
      <c r="L57" s="362"/>
      <c r="M57" s="341"/>
      <c r="N57" s="341"/>
      <c r="O57" s="361"/>
      <c r="P57" s="361">
        <f>P58</f>
        <v>153600</v>
      </c>
      <c r="Q57" s="361">
        <f>Q58</f>
        <v>0</v>
      </c>
      <c r="R57" s="360">
        <f>R58</f>
        <v>0</v>
      </c>
    </row>
    <row r="58" spans="1:18" ht="23.25" customHeight="1" x14ac:dyDescent="0.2">
      <c r="A58" s="367" t="s">
        <v>265</v>
      </c>
      <c r="B58" s="366"/>
      <c r="C58" s="366"/>
      <c r="D58" s="366"/>
      <c r="E58" s="366"/>
      <c r="F58" s="366"/>
      <c r="G58" s="365"/>
      <c r="H58" s="364">
        <v>6350000000</v>
      </c>
      <c r="I58" s="363">
        <v>5</v>
      </c>
      <c r="J58" s="363">
        <v>3</v>
      </c>
      <c r="K58" s="342"/>
      <c r="L58" s="362"/>
      <c r="M58" s="341"/>
      <c r="N58" s="341"/>
      <c r="O58" s="361"/>
      <c r="P58" s="361">
        <f>P59</f>
        <v>153600</v>
      </c>
      <c r="Q58" s="361">
        <f>Q59</f>
        <v>0</v>
      </c>
      <c r="R58" s="360">
        <f>R59</f>
        <v>0</v>
      </c>
    </row>
    <row r="59" spans="1:18" ht="34.5" customHeight="1" x14ac:dyDescent="0.2">
      <c r="A59" s="367" t="s">
        <v>266</v>
      </c>
      <c r="B59" s="366"/>
      <c r="C59" s="366"/>
      <c r="D59" s="366"/>
      <c r="E59" s="366"/>
      <c r="F59" s="366"/>
      <c r="G59" s="365"/>
      <c r="H59" s="364">
        <v>6350095310</v>
      </c>
      <c r="I59" s="363">
        <v>5</v>
      </c>
      <c r="J59" s="363">
        <v>3</v>
      </c>
      <c r="K59" s="342">
        <v>200</v>
      </c>
      <c r="L59" s="362"/>
      <c r="M59" s="341"/>
      <c r="N59" s="341"/>
      <c r="O59" s="361"/>
      <c r="P59" s="361">
        <v>153600</v>
      </c>
      <c r="Q59" s="361">
        <v>0</v>
      </c>
      <c r="R59" s="360">
        <v>0</v>
      </c>
    </row>
    <row r="60" spans="1:18" ht="15.95" customHeight="1" x14ac:dyDescent="0.2">
      <c r="A60" s="378" t="s">
        <v>238</v>
      </c>
      <c r="B60" s="378"/>
      <c r="C60" s="378"/>
      <c r="D60" s="378"/>
      <c r="E60" s="378"/>
      <c r="F60" s="378"/>
      <c r="G60" s="377"/>
      <c r="H60" s="376"/>
      <c r="I60" s="373">
        <v>8</v>
      </c>
      <c r="J60" s="373"/>
      <c r="K60" s="372"/>
      <c r="L60" s="371"/>
      <c r="M60" s="370"/>
      <c r="N60" s="370"/>
      <c r="O60" s="369"/>
      <c r="P60" s="369">
        <f>P61</f>
        <v>2042200</v>
      </c>
      <c r="Q60" s="369">
        <f>Q61</f>
        <v>2033781</v>
      </c>
      <c r="R60" s="368">
        <f>R61</f>
        <v>2022200</v>
      </c>
    </row>
    <row r="61" spans="1:18" ht="15.95" customHeight="1" x14ac:dyDescent="0.2">
      <c r="A61" s="375" t="s">
        <v>239</v>
      </c>
      <c r="B61" s="375"/>
      <c r="C61" s="375"/>
      <c r="D61" s="375"/>
      <c r="E61" s="375"/>
      <c r="F61" s="375"/>
      <c r="G61" s="374"/>
      <c r="H61" s="364">
        <v>6300000000</v>
      </c>
      <c r="I61" s="373">
        <v>8</v>
      </c>
      <c r="J61" s="373">
        <v>1</v>
      </c>
      <c r="K61" s="372"/>
      <c r="L61" s="371"/>
      <c r="M61" s="370"/>
      <c r="N61" s="370"/>
      <c r="O61" s="369"/>
      <c r="P61" s="369">
        <f>P62</f>
        <v>2042200</v>
      </c>
      <c r="Q61" s="369">
        <f>Q62</f>
        <v>2033781</v>
      </c>
      <c r="R61" s="368">
        <f>R62</f>
        <v>2022200</v>
      </c>
    </row>
    <row r="62" spans="1:18" ht="48" customHeight="1" x14ac:dyDescent="0.2">
      <c r="A62" s="367" t="s">
        <v>293</v>
      </c>
      <c r="B62" s="366"/>
      <c r="C62" s="366"/>
      <c r="D62" s="366"/>
      <c r="E62" s="366"/>
      <c r="F62" s="366"/>
      <c r="G62" s="365"/>
      <c r="H62" s="364">
        <v>6300000000</v>
      </c>
      <c r="I62" s="363">
        <v>8</v>
      </c>
      <c r="J62" s="363">
        <v>1</v>
      </c>
      <c r="K62" s="342"/>
      <c r="L62" s="362"/>
      <c r="M62" s="341"/>
      <c r="N62" s="341"/>
      <c r="O62" s="361"/>
      <c r="P62" s="361">
        <f>P63</f>
        <v>2042200</v>
      </c>
      <c r="Q62" s="361">
        <f>Q63</f>
        <v>2033781</v>
      </c>
      <c r="R62" s="360">
        <f>R63</f>
        <v>2022200</v>
      </c>
    </row>
    <row r="63" spans="1:18" ht="25.5" customHeight="1" x14ac:dyDescent="0.2">
      <c r="A63" s="359" t="s">
        <v>267</v>
      </c>
      <c r="B63" s="347"/>
      <c r="C63" s="347"/>
      <c r="D63" s="347"/>
      <c r="E63" s="327"/>
      <c r="F63" s="358" t="s">
        <v>267</v>
      </c>
      <c r="G63" s="357"/>
      <c r="H63" s="356">
        <v>6360000000</v>
      </c>
      <c r="I63" s="355">
        <v>8</v>
      </c>
      <c r="J63" s="355">
        <v>1</v>
      </c>
      <c r="K63" s="354"/>
      <c r="L63" s="353"/>
      <c r="M63" s="352"/>
      <c r="N63" s="352"/>
      <c r="O63" s="351"/>
      <c r="P63" s="351">
        <f>P67+P68</f>
        <v>2042200</v>
      </c>
      <c r="Q63" s="351">
        <f>Q67+Q68</f>
        <v>2033781</v>
      </c>
      <c r="R63" s="350">
        <f>R67+R68</f>
        <v>2022200</v>
      </c>
    </row>
    <row r="64" spans="1:18" ht="0.75" hidden="1" customHeight="1" thickBot="1" x14ac:dyDescent="0.25">
      <c r="A64" s="348"/>
      <c r="B64" s="347"/>
      <c r="C64" s="347"/>
      <c r="D64" s="347"/>
      <c r="E64" s="347"/>
      <c r="F64" s="347"/>
      <c r="G64" s="347"/>
      <c r="H64" s="356"/>
      <c r="I64" s="355"/>
      <c r="J64" s="355"/>
      <c r="K64" s="354"/>
      <c r="L64" s="353"/>
      <c r="M64" s="352"/>
      <c r="N64" s="352"/>
      <c r="O64" s="351"/>
      <c r="P64" s="351"/>
      <c r="Q64" s="351"/>
      <c r="R64" s="350"/>
    </row>
    <row r="65" spans="1:18" ht="3" customHeight="1" x14ac:dyDescent="0.2">
      <c r="A65" s="348"/>
      <c r="B65" s="347"/>
      <c r="C65" s="347"/>
      <c r="D65" s="347"/>
      <c r="E65" s="347"/>
      <c r="F65" s="347"/>
      <c r="G65" s="347"/>
      <c r="H65" s="356"/>
      <c r="I65" s="355"/>
      <c r="J65" s="355"/>
      <c r="K65" s="354"/>
      <c r="L65" s="353"/>
      <c r="M65" s="352"/>
      <c r="N65" s="352"/>
      <c r="O65" s="351"/>
      <c r="P65" s="351"/>
      <c r="Q65" s="351"/>
      <c r="R65" s="350"/>
    </row>
    <row r="66" spans="1:18" ht="15" hidden="1" customHeight="1" x14ac:dyDescent="0.2">
      <c r="A66" s="348"/>
      <c r="B66" s="347"/>
      <c r="C66" s="347"/>
      <c r="D66" s="347"/>
      <c r="E66" s="347"/>
      <c r="F66" s="347"/>
      <c r="G66" s="347"/>
      <c r="H66" s="356"/>
      <c r="I66" s="355"/>
      <c r="J66" s="355"/>
      <c r="K66" s="354"/>
      <c r="L66" s="353"/>
      <c r="M66" s="352"/>
      <c r="N66" s="352"/>
      <c r="O66" s="351"/>
      <c r="P66" s="351"/>
      <c r="Q66" s="351"/>
      <c r="R66" s="350"/>
    </row>
    <row r="67" spans="1:18" ht="37.5" customHeight="1" x14ac:dyDescent="0.2">
      <c r="A67" s="348"/>
      <c r="B67" s="347"/>
      <c r="C67" s="347"/>
      <c r="D67" s="347"/>
      <c r="E67" s="347"/>
      <c r="F67" s="349" t="s">
        <v>268</v>
      </c>
      <c r="G67" s="349"/>
      <c r="H67" s="344">
        <v>6360095220</v>
      </c>
      <c r="I67" s="343">
        <v>8</v>
      </c>
      <c r="J67" s="343">
        <v>1</v>
      </c>
      <c r="K67" s="342">
        <v>500</v>
      </c>
      <c r="L67" s="342"/>
      <c r="M67" s="341"/>
      <c r="N67" s="341"/>
      <c r="O67" s="341"/>
      <c r="P67" s="341">
        <v>2022200</v>
      </c>
      <c r="Q67" s="341">
        <v>2022200</v>
      </c>
      <c r="R67" s="341">
        <v>2022200</v>
      </c>
    </row>
    <row r="68" spans="1:18" ht="37.5" customHeight="1" thickBot="1" x14ac:dyDescent="0.25">
      <c r="A68" s="348"/>
      <c r="B68" s="347"/>
      <c r="C68" s="347"/>
      <c r="D68" s="347"/>
      <c r="E68" s="347"/>
      <c r="F68" s="346" t="s">
        <v>270</v>
      </c>
      <c r="G68" s="345"/>
      <c r="H68" s="344">
        <v>6360095220</v>
      </c>
      <c r="I68" s="343">
        <v>8</v>
      </c>
      <c r="J68" s="343">
        <v>1</v>
      </c>
      <c r="K68" s="342">
        <v>200</v>
      </c>
      <c r="L68" s="342"/>
      <c r="M68" s="341"/>
      <c r="N68" s="341"/>
      <c r="O68" s="341"/>
      <c r="P68" s="341">
        <v>20000</v>
      </c>
      <c r="Q68" s="341">
        <v>11581</v>
      </c>
      <c r="R68" s="341">
        <v>0</v>
      </c>
    </row>
    <row r="69" spans="1:18" ht="12.75" customHeight="1" thickBot="1" x14ac:dyDescent="0.25">
      <c r="A69" s="340" t="s">
        <v>313</v>
      </c>
      <c r="B69" s="339"/>
      <c r="C69" s="339"/>
      <c r="D69" s="338"/>
      <c r="E69" s="338"/>
      <c r="F69" s="337"/>
      <c r="G69" s="337"/>
      <c r="H69" s="336" t="s">
        <v>312</v>
      </c>
      <c r="I69" s="336" t="s">
        <v>312</v>
      </c>
      <c r="J69" s="336" t="s">
        <v>312</v>
      </c>
      <c r="K69" s="336" t="s">
        <v>312</v>
      </c>
      <c r="L69" s="335" t="s">
        <v>311</v>
      </c>
      <c r="M69" s="334">
        <v>1015301112</v>
      </c>
      <c r="N69" s="334">
        <v>907212262</v>
      </c>
      <c r="O69" s="333">
        <v>905438062</v>
      </c>
      <c r="P69" s="332">
        <f>P12+P34+P40+P50+P55+P60</f>
        <v>5721600</v>
      </c>
      <c r="Q69" s="332">
        <f>Q12+Q34+Q40+Q50+Q55+Q60</f>
        <v>5316600</v>
      </c>
      <c r="R69" s="331">
        <f>R12+R34+R40+R50+R55+R60</f>
        <v>5237700</v>
      </c>
    </row>
    <row r="70" spans="1:18" ht="12.75" customHeight="1" x14ac:dyDescent="0.2">
      <c r="A70" s="330"/>
      <c r="B70" s="330"/>
      <c r="C70" s="330"/>
      <c r="D70" s="330"/>
      <c r="E70" s="330"/>
      <c r="F70" s="330"/>
      <c r="G70" s="330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29"/>
    </row>
  </sheetData>
  <autoFilter ref="H1:H70"/>
  <mergeCells count="58">
    <mergeCell ref="A39:G39"/>
    <mergeCell ref="C13:G13"/>
    <mergeCell ref="C18:G18"/>
    <mergeCell ref="B12:G12"/>
    <mergeCell ref="A7:N7"/>
    <mergeCell ref="F67:G67"/>
    <mergeCell ref="F68:G68"/>
    <mergeCell ref="A6:R6"/>
    <mergeCell ref="A43:G43"/>
    <mergeCell ref="A47:G47"/>
    <mergeCell ref="A11:G11"/>
    <mergeCell ref="A14:G14"/>
    <mergeCell ref="A19:G19"/>
    <mergeCell ref="A23:G23"/>
    <mergeCell ref="A28:G28"/>
    <mergeCell ref="A8:N8"/>
    <mergeCell ref="A15:G15"/>
    <mergeCell ref="A20:G20"/>
    <mergeCell ref="A24:G24"/>
    <mergeCell ref="A29:G29"/>
    <mergeCell ref="A16:G16"/>
    <mergeCell ref="A32:G32"/>
    <mergeCell ref="A17:G17"/>
    <mergeCell ref="A22:G22"/>
    <mergeCell ref="A26:G26"/>
    <mergeCell ref="A27:G27"/>
    <mergeCell ref="A31:G31"/>
    <mergeCell ref="A21:G21"/>
    <mergeCell ref="A25:G25"/>
    <mergeCell ref="A30:G30"/>
    <mergeCell ref="A33:G33"/>
    <mergeCell ref="A37:G37"/>
    <mergeCell ref="A36:G36"/>
    <mergeCell ref="A41:G41"/>
    <mergeCell ref="A45:G45"/>
    <mergeCell ref="A49:G49"/>
    <mergeCell ref="A40:G40"/>
    <mergeCell ref="A38:G38"/>
    <mergeCell ref="A35:G35"/>
    <mergeCell ref="A34:G34"/>
    <mergeCell ref="A58:G58"/>
    <mergeCell ref="A62:G62"/>
    <mergeCell ref="A52:G52"/>
    <mergeCell ref="A56:G56"/>
    <mergeCell ref="A60:G60"/>
    <mergeCell ref="A42:G42"/>
    <mergeCell ref="A46:G46"/>
    <mergeCell ref="A50:G50"/>
    <mergeCell ref="F63:G63"/>
    <mergeCell ref="A51:G51"/>
    <mergeCell ref="A55:G55"/>
    <mergeCell ref="A59:G59"/>
    <mergeCell ref="A44:G44"/>
    <mergeCell ref="A48:G48"/>
    <mergeCell ref="A53:G53"/>
    <mergeCell ref="A57:G57"/>
    <mergeCell ref="A61:G61"/>
    <mergeCell ref="A54:G54"/>
  </mergeCells>
  <pageMargins left="1.1417322834645669" right="0.35433070866141736" top="0.39370078740157483" bottom="0.39370078740157483" header="0.31496062992125984" footer="0.31496062992125984"/>
  <pageSetup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Прил 11</vt:lpstr>
      <vt:lpstr>Прил 12</vt:lpstr>
      <vt:lpstr>'Прил 11'!Заголовки_для_печати</vt:lpstr>
      <vt:lpstr>'Прил 9'!Заголовки_для_печати</vt:lpstr>
      <vt:lpstr>'Прил 11'!Область_печати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2019-12-31T04:39:42Z</cp:lastPrinted>
  <dcterms:created xsi:type="dcterms:W3CDTF">2010-12-16T03:42:04Z</dcterms:created>
  <dcterms:modified xsi:type="dcterms:W3CDTF">2020-12-07T18:16:42Z</dcterms:modified>
</cp:coreProperties>
</file>