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Прил 1" sheetId="5" r:id="rId1"/>
    <sheet name="Прил 2" sheetId="6" r:id="rId2"/>
    <sheet name="Прил 3" sheetId="7" r:id="rId3"/>
    <sheet name="Прил 4" sheetId="8" r:id="rId4"/>
    <sheet name="Прил 5" sheetId="9" r:id="rId5"/>
    <sheet name="Прил 6" sheetId="10" r:id="rId6"/>
    <sheet name="Прил 7" sheetId="11" r:id="rId7"/>
    <sheet name="Прил 8" sheetId="12" r:id="rId8"/>
    <sheet name="Прил 9" sheetId="13" r:id="rId9"/>
    <sheet name="Прил 11" sheetId="14" r:id="rId10"/>
    <sheet name="Прил 12" sheetId="15" r:id="rId1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8" hidden="1">'Прил 9'!$H$1:$H$70</definedName>
    <definedName name="_xlnm.Print_Titles" localSheetId="10">'Прил 12'!$8:$9</definedName>
    <definedName name="_xlnm.Print_Titles" localSheetId="8">'Прил 9'!$10:$10</definedName>
    <definedName name="_xlnm.Print_Area" localSheetId="10">'Прил 12'!$A$1:$C$42</definedName>
  </definedNames>
  <calcPr calcId="152511"/>
</workbook>
</file>

<file path=xl/calcChain.xml><?xml version="1.0" encoding="utf-8"?>
<calcChain xmlns="http://schemas.openxmlformats.org/spreadsheetml/2006/main">
  <c r="P68" i="11" l="1"/>
  <c r="P65" i="11" s="1"/>
  <c r="P64" i="11" s="1"/>
  <c r="P63" i="11" s="1"/>
  <c r="P62" i="11" s="1"/>
  <c r="O68" i="11"/>
  <c r="N68" i="11"/>
  <c r="P66" i="11"/>
  <c r="O66" i="11"/>
  <c r="O65" i="11" s="1"/>
  <c r="O64" i="11" s="1"/>
  <c r="O63" i="11" s="1"/>
  <c r="O62" i="11" s="1"/>
  <c r="N66" i="11"/>
  <c r="N65" i="11"/>
  <c r="N64" i="11" s="1"/>
  <c r="N63" i="11" s="1"/>
  <c r="N62" i="11" s="1"/>
  <c r="P60" i="11"/>
  <c r="P59" i="11" s="1"/>
  <c r="P58" i="11" s="1"/>
  <c r="P57" i="11" s="1"/>
  <c r="P56" i="11" s="1"/>
  <c r="O60" i="11"/>
  <c r="N60" i="11"/>
  <c r="N59" i="11" s="1"/>
  <c r="N58" i="11" s="1"/>
  <c r="N57" i="11" s="1"/>
  <c r="N56" i="11" s="1"/>
  <c r="O59" i="11"/>
  <c r="O58" i="11" s="1"/>
  <c r="O57" i="11" s="1"/>
  <c r="O56" i="11" s="1"/>
  <c r="P54" i="11"/>
  <c r="O54" i="11"/>
  <c r="O53" i="11" s="1"/>
  <c r="O52" i="11" s="1"/>
  <c r="O51" i="11" s="1"/>
  <c r="O50" i="11" s="1"/>
  <c r="N54" i="11"/>
  <c r="P53" i="11"/>
  <c r="P52" i="11" s="1"/>
  <c r="P51" i="11" s="1"/>
  <c r="P50" i="11" s="1"/>
  <c r="N53" i="11"/>
  <c r="N52" i="11" s="1"/>
  <c r="N51" i="11" s="1"/>
  <c r="N50" i="11" s="1"/>
  <c r="P48" i="11"/>
  <c r="P47" i="11" s="1"/>
  <c r="P46" i="11" s="1"/>
  <c r="O48" i="11"/>
  <c r="N48" i="11"/>
  <c r="N47" i="11" s="1"/>
  <c r="N46" i="11" s="1"/>
  <c r="O47" i="11"/>
  <c r="O46" i="11" s="1"/>
  <c r="P44" i="11"/>
  <c r="O44" i="11"/>
  <c r="O43" i="11" s="1"/>
  <c r="O42" i="11" s="1"/>
  <c r="O41" i="11" s="1"/>
  <c r="N44" i="11"/>
  <c r="P43" i="11"/>
  <c r="P42" i="11" s="1"/>
  <c r="P41" i="11" s="1"/>
  <c r="P40" i="11" s="1"/>
  <c r="N43" i="11"/>
  <c r="N42" i="11" s="1"/>
  <c r="N41" i="11" s="1"/>
  <c r="N40" i="11" s="1"/>
  <c r="P37" i="11"/>
  <c r="P36" i="11" s="1"/>
  <c r="P35" i="11" s="1"/>
  <c r="P34" i="11" s="1"/>
  <c r="P33" i="11" s="1"/>
  <c r="O37" i="11"/>
  <c r="N37" i="11"/>
  <c r="N36" i="11" s="1"/>
  <c r="N35" i="11" s="1"/>
  <c r="N34" i="11" s="1"/>
  <c r="N33" i="11" s="1"/>
  <c r="O36" i="11"/>
  <c r="O35" i="11" s="1"/>
  <c r="O34" i="11" s="1"/>
  <c r="O33" i="11" s="1"/>
  <c r="N31" i="11"/>
  <c r="N30" i="11"/>
  <c r="N29" i="11" s="1"/>
  <c r="P27" i="11"/>
  <c r="P26" i="11" s="1"/>
  <c r="P25" i="11" s="1"/>
  <c r="P24" i="11" s="1"/>
  <c r="O27" i="11"/>
  <c r="N27" i="11"/>
  <c r="N26" i="11" s="1"/>
  <c r="N25" i="11" s="1"/>
  <c r="N24" i="11" s="1"/>
  <c r="O26" i="11"/>
  <c r="O25" i="11" s="1"/>
  <c r="O24" i="11" s="1"/>
  <c r="P19" i="11"/>
  <c r="P18" i="11" s="1"/>
  <c r="P17" i="11" s="1"/>
  <c r="P16" i="11" s="1"/>
  <c r="O19" i="11"/>
  <c r="N19" i="11"/>
  <c r="N18" i="11" s="1"/>
  <c r="N17" i="11" s="1"/>
  <c r="N16" i="11" s="1"/>
  <c r="O18" i="11"/>
  <c r="O17" i="11" s="1"/>
  <c r="O16" i="11" s="1"/>
  <c r="P14" i="11"/>
  <c r="P13" i="11" s="1"/>
  <c r="P12" i="11" s="1"/>
  <c r="P11" i="11" s="1"/>
  <c r="P10" i="11" s="1"/>
  <c r="P70" i="11" s="1"/>
  <c r="O14" i="11"/>
  <c r="N14" i="11"/>
  <c r="N13" i="11" s="1"/>
  <c r="N12" i="11" s="1"/>
  <c r="N11" i="11" s="1"/>
  <c r="N10" i="11" s="1"/>
  <c r="O13" i="11"/>
  <c r="O12" i="11" s="1"/>
  <c r="O11" i="11" s="1"/>
  <c r="O10" i="11" s="1"/>
  <c r="P26" i="10"/>
  <c r="P24" i="10"/>
  <c r="O24" i="10"/>
  <c r="N24" i="10"/>
  <c r="P22" i="10"/>
  <c r="O22" i="10"/>
  <c r="N22" i="10"/>
  <c r="P20" i="10"/>
  <c r="O20" i="10"/>
  <c r="N20" i="10"/>
  <c r="P17" i="10"/>
  <c r="O17" i="10"/>
  <c r="N17" i="10"/>
  <c r="P15" i="10"/>
  <c r="O15" i="10"/>
  <c r="N15" i="10"/>
  <c r="P10" i="10"/>
  <c r="O10" i="10"/>
  <c r="O26" i="10" s="1"/>
  <c r="N10" i="10"/>
  <c r="N26" i="10" s="1"/>
  <c r="N70" i="11" l="1"/>
  <c r="O40" i="11"/>
  <c r="O70" i="11" s="1"/>
  <c r="P16" i="14" l="1"/>
  <c r="O16" i="14"/>
  <c r="N16" i="14"/>
  <c r="I16" i="14"/>
  <c r="H16" i="14"/>
  <c r="G16" i="14"/>
  <c r="M14" i="14"/>
  <c r="L14" i="14"/>
  <c r="K14" i="14"/>
  <c r="C14" i="14"/>
  <c r="M13" i="14"/>
  <c r="L13" i="14"/>
  <c r="K13" i="14"/>
  <c r="Q14" i="13"/>
  <c r="Q13" i="13" s="1"/>
  <c r="Q15" i="13"/>
  <c r="R15" i="13"/>
  <c r="R14" i="13" s="1"/>
  <c r="R13" i="13" s="1"/>
  <c r="R12" i="13" s="1"/>
  <c r="P16" i="13"/>
  <c r="P15" i="13" s="1"/>
  <c r="P14" i="13" s="1"/>
  <c r="P13" i="13" s="1"/>
  <c r="P12" i="13" s="1"/>
  <c r="P69" i="13" s="1"/>
  <c r="Q16" i="13"/>
  <c r="R16" i="13"/>
  <c r="Q19" i="13"/>
  <c r="Q18" i="13" s="1"/>
  <c r="Q20" i="13"/>
  <c r="R20" i="13"/>
  <c r="R19" i="13" s="1"/>
  <c r="R18" i="13" s="1"/>
  <c r="P21" i="13"/>
  <c r="P20" i="13" s="1"/>
  <c r="P19" i="13" s="1"/>
  <c r="P18" i="13" s="1"/>
  <c r="Q21" i="13"/>
  <c r="R21" i="13"/>
  <c r="P26" i="13"/>
  <c r="P27" i="13"/>
  <c r="Q27" i="13"/>
  <c r="Q26" i="13" s="1"/>
  <c r="P28" i="13"/>
  <c r="Q28" i="13"/>
  <c r="R28" i="13"/>
  <c r="R27" i="13" s="1"/>
  <c r="R26" i="13" s="1"/>
  <c r="P31" i="13"/>
  <c r="P30" i="13" s="1"/>
  <c r="P32" i="13"/>
  <c r="Q32" i="13"/>
  <c r="Q31" i="13" s="1"/>
  <c r="Q30" i="13" s="1"/>
  <c r="R32" i="13"/>
  <c r="R31" i="13" s="1"/>
  <c r="R30" i="13" s="1"/>
  <c r="P36" i="13"/>
  <c r="P35" i="13" s="1"/>
  <c r="P34" i="13" s="1"/>
  <c r="P37" i="13"/>
  <c r="Q37" i="13"/>
  <c r="Q36" i="13" s="1"/>
  <c r="Q35" i="13" s="1"/>
  <c r="Q34" i="13" s="1"/>
  <c r="R37" i="13"/>
  <c r="R36" i="13" s="1"/>
  <c r="R35" i="13" s="1"/>
  <c r="R34" i="13" s="1"/>
  <c r="P42" i="13"/>
  <c r="P41" i="13" s="1"/>
  <c r="P40" i="13" s="1"/>
  <c r="P43" i="13"/>
  <c r="Q43" i="13"/>
  <c r="Q42" i="13" s="1"/>
  <c r="Q41" i="13" s="1"/>
  <c r="P44" i="13"/>
  <c r="Q44" i="13"/>
  <c r="R44" i="13"/>
  <c r="R43" i="13" s="1"/>
  <c r="R42" i="13" s="1"/>
  <c r="R41" i="13" s="1"/>
  <c r="R40" i="13" s="1"/>
  <c r="P47" i="13"/>
  <c r="P46" i="13" s="1"/>
  <c r="P48" i="13"/>
  <c r="Q48" i="13"/>
  <c r="Q47" i="13" s="1"/>
  <c r="Q46" i="13" s="1"/>
  <c r="R48" i="13"/>
  <c r="R47" i="13" s="1"/>
  <c r="R46" i="13" s="1"/>
  <c r="P52" i="13"/>
  <c r="P51" i="13" s="1"/>
  <c r="P50" i="13" s="1"/>
  <c r="P53" i="13"/>
  <c r="Q53" i="13"/>
  <c r="Q52" i="13" s="1"/>
  <c r="Q51" i="13" s="1"/>
  <c r="Q50" i="13" s="1"/>
  <c r="R53" i="13"/>
  <c r="R52" i="13" s="1"/>
  <c r="R51" i="13" s="1"/>
  <c r="R50" i="13" s="1"/>
  <c r="P57" i="13"/>
  <c r="P56" i="13" s="1"/>
  <c r="P55" i="13" s="1"/>
  <c r="P58" i="13"/>
  <c r="Q58" i="13"/>
  <c r="Q57" i="13" s="1"/>
  <c r="Q56" i="13" s="1"/>
  <c r="Q55" i="13" s="1"/>
  <c r="R58" i="13"/>
  <c r="R57" i="13" s="1"/>
  <c r="R56" i="13" s="1"/>
  <c r="R55" i="13" s="1"/>
  <c r="P62" i="13"/>
  <c r="P61" i="13" s="1"/>
  <c r="P60" i="13" s="1"/>
  <c r="P63" i="13"/>
  <c r="Q63" i="13"/>
  <c r="Q62" i="13" s="1"/>
  <c r="Q61" i="13" s="1"/>
  <c r="Q60" i="13" s="1"/>
  <c r="R63" i="13"/>
  <c r="R62" i="13" s="1"/>
  <c r="R61" i="13" s="1"/>
  <c r="R60" i="13" s="1"/>
  <c r="R69" i="13" l="1"/>
  <c r="Q40" i="13"/>
  <c r="Q12" i="13"/>
  <c r="Q69" i="13" s="1"/>
  <c r="Y16" i="12"/>
  <c r="Y15" i="12" s="1"/>
  <c r="Y14" i="12" s="1"/>
  <c r="Y13" i="12" s="1"/>
  <c r="Y17" i="12"/>
  <c r="Z17" i="12"/>
  <c r="Z16" i="12" s="1"/>
  <c r="Z15" i="12" s="1"/>
  <c r="Z14" i="12" s="1"/>
  <c r="Z13" i="12" s="1"/>
  <c r="Z12" i="12" s="1"/>
  <c r="AA17" i="12"/>
  <c r="AA16" i="12" s="1"/>
  <c r="AA15" i="12" s="1"/>
  <c r="AA14" i="12" s="1"/>
  <c r="AA13" i="12" s="1"/>
  <c r="AA12" i="12" s="1"/>
  <c r="Y22" i="12"/>
  <c r="Y21" i="12" s="1"/>
  <c r="Y20" i="12" s="1"/>
  <c r="Y23" i="12"/>
  <c r="Y24" i="12"/>
  <c r="Z24" i="12"/>
  <c r="AA24" i="12"/>
  <c r="AA23" i="12" s="1"/>
  <c r="AA22" i="12" s="1"/>
  <c r="AA21" i="12" s="1"/>
  <c r="AA20" i="12" s="1"/>
  <c r="Y27" i="12"/>
  <c r="Z27" i="12"/>
  <c r="AA27" i="12"/>
  <c r="Z30" i="12"/>
  <c r="Z23" i="12" s="1"/>
  <c r="Z22" i="12" s="1"/>
  <c r="Z21" i="12" s="1"/>
  <c r="Z20" i="12" s="1"/>
  <c r="AA30" i="12"/>
  <c r="Y35" i="12"/>
  <c r="Y34" i="12" s="1"/>
  <c r="Y33" i="12" s="1"/>
  <c r="Y36" i="12"/>
  <c r="Z36" i="12"/>
  <c r="Z35" i="12" s="1"/>
  <c r="Z34" i="12" s="1"/>
  <c r="Z33" i="12" s="1"/>
  <c r="AA36" i="12"/>
  <c r="AA35" i="12" s="1"/>
  <c r="AA34" i="12" s="1"/>
  <c r="AA33" i="12" s="1"/>
  <c r="Y39" i="12"/>
  <c r="Y38" i="12" s="1"/>
  <c r="Y40" i="12"/>
  <c r="Z40" i="12"/>
  <c r="Z39" i="12" s="1"/>
  <c r="Z38" i="12" s="1"/>
  <c r="Y41" i="12"/>
  <c r="Z41" i="12"/>
  <c r="AA41" i="12"/>
  <c r="AA40" i="12" s="1"/>
  <c r="AA39" i="12" s="1"/>
  <c r="AA46" i="12"/>
  <c r="AA45" i="12" s="1"/>
  <c r="AA44" i="12" s="1"/>
  <c r="AA43" i="12" s="1"/>
  <c r="AA47" i="12"/>
  <c r="Y48" i="12"/>
  <c r="Y47" i="12" s="1"/>
  <c r="Y46" i="12" s="1"/>
  <c r="Y45" i="12" s="1"/>
  <c r="Y44" i="12" s="1"/>
  <c r="Y43" i="12" s="1"/>
  <c r="Z48" i="12"/>
  <c r="Z47" i="12" s="1"/>
  <c r="Z46" i="12" s="1"/>
  <c r="Z45" i="12" s="1"/>
  <c r="Z44" i="12" s="1"/>
  <c r="Z43" i="12" s="1"/>
  <c r="AA48" i="12"/>
  <c r="Y56" i="12"/>
  <c r="Y55" i="12" s="1"/>
  <c r="Y54" i="12" s="1"/>
  <c r="Y57" i="12"/>
  <c r="Z57" i="12"/>
  <c r="Z56" i="12" s="1"/>
  <c r="Z55" i="12" s="1"/>
  <c r="Z54" i="12" s="1"/>
  <c r="Z53" i="12" s="1"/>
  <c r="Y58" i="12"/>
  <c r="Z58" i="12"/>
  <c r="AA58" i="12"/>
  <c r="AA57" i="12" s="1"/>
  <c r="AA56" i="12" s="1"/>
  <c r="AA55" i="12" s="1"/>
  <c r="AA54" i="12" s="1"/>
  <c r="AA53" i="12" s="1"/>
  <c r="Y61" i="12"/>
  <c r="Y60" i="12" s="1"/>
  <c r="Y62" i="12"/>
  <c r="Z62" i="12"/>
  <c r="Z61" i="12" s="1"/>
  <c r="Z60" i="12" s="1"/>
  <c r="Y63" i="12"/>
  <c r="Z63" i="12"/>
  <c r="AA63" i="12"/>
  <c r="AA62" i="12" s="1"/>
  <c r="AA61" i="12" s="1"/>
  <c r="AA60" i="12" s="1"/>
  <c r="AA68" i="12"/>
  <c r="AA67" i="12" s="1"/>
  <c r="AA66" i="12" s="1"/>
  <c r="AA65" i="12" s="1"/>
  <c r="AA69" i="12"/>
  <c r="Y70" i="12"/>
  <c r="Y69" i="12" s="1"/>
  <c r="Y68" i="12" s="1"/>
  <c r="Y67" i="12" s="1"/>
  <c r="Y66" i="12" s="1"/>
  <c r="Y65" i="12" s="1"/>
  <c r="Z70" i="12"/>
  <c r="Z69" i="12" s="1"/>
  <c r="Z68" i="12" s="1"/>
  <c r="Z67" i="12" s="1"/>
  <c r="Z66" i="12" s="1"/>
  <c r="Z65" i="12" s="1"/>
  <c r="AA70" i="12"/>
  <c r="Y76" i="12"/>
  <c r="Y75" i="12" s="1"/>
  <c r="Y74" i="12" s="1"/>
  <c r="Y73" i="12" s="1"/>
  <c r="Y77" i="12"/>
  <c r="Z77" i="12"/>
  <c r="Z76" i="12" s="1"/>
  <c r="Z75" i="12" s="1"/>
  <c r="Z74" i="12" s="1"/>
  <c r="Z73" i="12" s="1"/>
  <c r="Y78" i="12"/>
  <c r="Z78" i="12"/>
  <c r="AA78" i="12"/>
  <c r="AA77" i="12" s="1"/>
  <c r="AA76" i="12" s="1"/>
  <c r="AA75" i="12" s="1"/>
  <c r="AA74" i="12" s="1"/>
  <c r="AA73" i="12" s="1"/>
  <c r="Y84" i="12"/>
  <c r="Y83" i="12" s="1"/>
  <c r="Y82" i="12" s="1"/>
  <c r="Y81" i="12" s="1"/>
  <c r="Y80" i="12" s="1"/>
  <c r="Z84" i="12"/>
  <c r="AA84" i="12"/>
  <c r="Y86" i="12"/>
  <c r="Y87" i="12"/>
  <c r="Z87" i="12"/>
  <c r="Z86" i="12" s="1"/>
  <c r="Z83" i="12" s="1"/>
  <c r="Z82" i="12" s="1"/>
  <c r="Z81" i="12" s="1"/>
  <c r="Z80" i="12" s="1"/>
  <c r="AA87" i="12"/>
  <c r="AA86" i="12" s="1"/>
  <c r="AA83" i="12" s="1"/>
  <c r="AA82" i="12" s="1"/>
  <c r="AA81" i="12" s="1"/>
  <c r="AA80" i="12" s="1"/>
  <c r="Y90" i="12"/>
  <c r="Z90" i="12"/>
  <c r="AA90" i="12"/>
  <c r="Z91" i="12"/>
  <c r="AA91" i="12"/>
  <c r="AA95" i="12" l="1"/>
  <c r="AA11" i="12"/>
  <c r="Z11" i="12"/>
  <c r="Z95" i="12"/>
  <c r="Y53" i="12"/>
  <c r="Y12" i="12"/>
  <c r="Y11" i="12" l="1"/>
  <c r="Y95" i="12"/>
  <c r="F16" i="9" l="1"/>
  <c r="F15" i="9" s="1"/>
  <c r="D17" i="9"/>
  <c r="D16" i="9" s="1"/>
  <c r="D15" i="9" s="1"/>
  <c r="E17" i="9"/>
  <c r="E16" i="9" s="1"/>
  <c r="E15" i="9" s="1"/>
  <c r="F17" i="9"/>
  <c r="D21" i="9"/>
  <c r="E21" i="9"/>
  <c r="F21" i="9"/>
  <c r="F24" i="9"/>
  <c r="F23" i="9" s="1"/>
  <c r="D25" i="9"/>
  <c r="D24" i="9" s="1"/>
  <c r="D23" i="9" s="1"/>
  <c r="E25" i="9"/>
  <c r="E24" i="9" s="1"/>
  <c r="E23" i="9" s="1"/>
  <c r="F25" i="9"/>
  <c r="D27" i="9"/>
  <c r="E27" i="9"/>
  <c r="F27" i="9"/>
  <c r="D29" i="9"/>
  <c r="E29" i="9"/>
  <c r="F29" i="9"/>
  <c r="D31" i="9"/>
  <c r="E31" i="9"/>
  <c r="F31" i="9"/>
  <c r="E35" i="9"/>
  <c r="D36" i="9"/>
  <c r="D35" i="9" s="1"/>
  <c r="D34" i="9" s="1"/>
  <c r="E36" i="9"/>
  <c r="F36" i="9"/>
  <c r="F35" i="9" s="1"/>
  <c r="F34" i="9" s="1"/>
  <c r="F33" i="9" s="1"/>
  <c r="D38" i="9"/>
  <c r="E38" i="9"/>
  <c r="F38" i="9"/>
  <c r="D40" i="9"/>
  <c r="D41" i="9"/>
  <c r="E41" i="9"/>
  <c r="E40" i="9" s="1"/>
  <c r="F41" i="9"/>
  <c r="F40" i="9" s="1"/>
  <c r="D43" i="9"/>
  <c r="E43" i="9"/>
  <c r="F43" i="9"/>
  <c r="D46" i="9"/>
  <c r="D45" i="9" s="1"/>
  <c r="E46" i="9"/>
  <c r="E45" i="9" s="1"/>
  <c r="F46" i="9"/>
  <c r="F45" i="9" s="1"/>
  <c r="D48" i="9"/>
  <c r="E48" i="9"/>
  <c r="F48" i="9"/>
  <c r="D52" i="9"/>
  <c r="D51" i="9" s="1"/>
  <c r="E52" i="9"/>
  <c r="E51" i="9" s="1"/>
  <c r="F52" i="9"/>
  <c r="F51" i="9" s="1"/>
  <c r="F55" i="9"/>
  <c r="F54" i="9" s="1"/>
  <c r="D56" i="9"/>
  <c r="D55" i="9" s="1"/>
  <c r="D54" i="9" s="1"/>
  <c r="E56" i="9"/>
  <c r="E55" i="9" s="1"/>
  <c r="E54" i="9" s="1"/>
  <c r="F56" i="9"/>
  <c r="D58" i="9"/>
  <c r="E58" i="9"/>
  <c r="F58" i="9"/>
  <c r="D59" i="9"/>
  <c r="E59" i="9"/>
  <c r="F59" i="9"/>
  <c r="F61" i="9"/>
  <c r="D62" i="9"/>
  <c r="D61" i="9" s="1"/>
  <c r="E62" i="9"/>
  <c r="E61" i="9" s="1"/>
  <c r="F62" i="9"/>
  <c r="D66" i="9"/>
  <c r="E66" i="9"/>
  <c r="F66" i="9"/>
  <c r="D72" i="9"/>
  <c r="D71" i="9" s="1"/>
  <c r="E72" i="9"/>
  <c r="E71" i="9" s="1"/>
  <c r="F72" i="9"/>
  <c r="F71" i="9" s="1"/>
  <c r="D74" i="9"/>
  <c r="E74" i="9"/>
  <c r="F74" i="9"/>
  <c r="D76" i="9"/>
  <c r="E76" i="9"/>
  <c r="F76" i="9"/>
  <c r="D79" i="9"/>
  <c r="D78" i="9" s="1"/>
  <c r="E79" i="9"/>
  <c r="E78" i="9" s="1"/>
  <c r="F79" i="9"/>
  <c r="F78" i="9" s="1"/>
  <c r="F65" i="9" l="1"/>
  <c r="F64" i="9" s="1"/>
  <c r="E65" i="9"/>
  <c r="E64" i="9" s="1"/>
  <c r="E50" i="9"/>
  <c r="D33" i="9"/>
  <c r="D14" i="9" s="1"/>
  <c r="D13" i="9" s="1"/>
  <c r="D81" i="9" s="1"/>
  <c r="D82" i="9" s="1"/>
  <c r="F50" i="9"/>
  <c r="E14" i="9"/>
  <c r="E13" i="9" s="1"/>
  <c r="E81" i="9" s="1"/>
  <c r="E82" i="9" s="1"/>
  <c r="D65" i="9"/>
  <c r="D64" i="9" s="1"/>
  <c r="D50" i="9"/>
  <c r="E34" i="9"/>
  <c r="E33" i="9" s="1"/>
  <c r="F14" i="9"/>
  <c r="F13" i="9" s="1"/>
  <c r="F81" i="9" s="1"/>
  <c r="F82" i="9" s="1"/>
  <c r="C12" i="5" l="1"/>
</calcChain>
</file>

<file path=xl/sharedStrings.xml><?xml version="1.0" encoding="utf-8"?>
<sst xmlns="http://schemas.openxmlformats.org/spreadsheetml/2006/main" count="738" uniqueCount="389">
  <si>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</si>
  <si>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</si>
  <si>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</si>
  <si>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</si>
  <si>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</si>
  <si>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</si>
  <si>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</si>
  <si>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</si>
  <si>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</si>
  <si>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</si>
  <si>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</si>
  <si>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</si>
  <si>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</si>
  <si>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</si>
  <si>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</si>
  <si>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</si>
  <si>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</si>
  <si>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</si>
  <si>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</si>
  <si>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</si>
  <si>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</si>
  <si>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депутатов  Петровского сельсовета </t>
  </si>
  <si>
    <t>на 2021 год  и на плановый период 2022 и 2023 годов.</t>
  </si>
  <si>
    <t>Код источника финансирования по КИВФ,КИФнФ</t>
  </si>
  <si>
    <t>Наименование показателя</t>
  </si>
  <si>
    <t>2021 год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</si>
  <si>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</si>
  <si>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</si>
  <si>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</si>
  <si>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</si>
  <si>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</si>
  <si>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от 24.12.2020 года N 18</t>
  </si>
  <si>
    <t>Приложение 2</t>
  </si>
  <si>
    <t xml:space="preserve">к решению Совета </t>
  </si>
  <si>
    <t>депутатов    Петровского</t>
  </si>
  <si>
    <t xml:space="preserve">сельсовета    </t>
  </si>
  <si>
    <t>от 24.12.2020  № 18</t>
  </si>
  <si>
    <t>Перечень главных распорядителей средств местного бюджета муниципального образования Петровский сельсовет на 2021 год</t>
  </si>
  <si>
    <t>№ п/п</t>
  </si>
  <si>
    <t>КВСР</t>
  </si>
  <si>
    <t>Наименование</t>
  </si>
  <si>
    <t>1.</t>
  </si>
  <si>
    <t>Администрация   Петровского  сельсовета Саракташского района Оренбургской области</t>
  </si>
  <si>
    <r>
      <t xml:space="preserve">    </t>
    </r>
    <r>
      <rPr>
        <b/>
        <sz val="11"/>
        <rFont val="Times New Roman"/>
        <family val="1"/>
        <charset val="204"/>
      </rPr>
      <t>Перечень главных администраторов (администраторов) доходов бюджета</t>
    </r>
  </si>
  <si>
    <t xml:space="preserve">        администрации Петровского сельсовета на 2021 год   </t>
  </si>
  <si>
    <t>Код</t>
  </si>
  <si>
    <t>0 00 00000 00 0000 000</t>
  </si>
  <si>
    <t>Администрация   Петровского  сельсовета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</si>
  <si>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</si>
  <si>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</si>
  <si>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</si>
  <si>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</si>
  <si>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</si>
  <si>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</si>
  <si>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</si>
  <si>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</si>
  <si>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</si>
  <si>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</si>
  <si>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</si>
  <si>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</si>
  <si>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</si>
  <si>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Приложение 3</t>
  </si>
  <si>
    <t>Депутатов Петровского сельсовета</t>
  </si>
  <si>
    <t>от  24  декабря   2020 года N 18</t>
  </si>
  <si>
    <t>10102010011000100</t>
  </si>
  <si>
    <t>10302230010000100</t>
  </si>
  <si>
    <t>10302240010000100</t>
  </si>
  <si>
    <t>10601030101000100</t>
  </si>
  <si>
    <t>10503010011000100</t>
  </si>
  <si>
    <t>10302250010000100</t>
  </si>
  <si>
    <t>10302260010000100</t>
  </si>
  <si>
    <t>10501011011000100</t>
  </si>
  <si>
    <t>10606033101000100</t>
  </si>
  <si>
    <t>10606043101000100</t>
  </si>
  <si>
    <t>11105035100000100</t>
  </si>
  <si>
    <t>20215001100000100</t>
  </si>
  <si>
    <t>20235118100000100</t>
  </si>
  <si>
    <t>Приложение 4</t>
  </si>
  <si>
    <t>к решению Совета</t>
  </si>
  <si>
    <t>депутатовПетровского   сельсовета</t>
  </si>
  <si>
    <t>от 24 декабря № 18</t>
  </si>
  <si>
    <t>Код группы, подгруппы, статьи и вида источников</t>
  </si>
  <si>
    <t>00 00 00 00 00 0000 000</t>
  </si>
  <si>
    <t>Администрация  Петровского сельсовета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</si>
  <si>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</si>
  <si>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</si>
  <si>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</si>
  <si>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</si>
  <si>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</si>
  <si>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</si>
  <si>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</si>
  <si>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</si>
  <si>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</si>
  <si>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</si>
  <si>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</si>
  <si>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</si>
  <si>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</si>
  <si>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</si>
  <si>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</si>
  <si>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</si>
  <si>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</si>
  <si>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>Перечень главных администраторов источников финансирования  дефицита местного бюджета Петровского сельсовета Саракташского района Оренбургской области на 2021 год и на плановый период 2022 и 2023 годов</t>
  </si>
  <si>
    <t>Дефицит на 01.01.2021</t>
  </si>
  <si>
    <t>План расходов на 01.01.2021</t>
  </si>
  <si>
    <t>КГС 20235118100000150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</si>
  <si>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</si>
  <si>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</si>
  <si>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бюджетной системы Российской Федерации</t>
  </si>
  <si>
    <t>000 20230000000000150</t>
  </si>
  <si>
    <t>Прочие субсидии бюджетам сельских поселений</t>
  </si>
  <si>
    <t>КГС 20229999100000150</t>
  </si>
  <si>
    <t>Прочие субсидии</t>
  </si>
  <si>
    <t>000 20229999000000150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</si>
  <si>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</si>
  <si>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20225555100000150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</si>
  <si>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</si>
  <si>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</si>
  <si>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</si>
  <si>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КГС 20220077100000150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</si>
  <si>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</si>
  <si>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</si>
  <si>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бюджетной системы Российской Федерации (межбюджетные субсидии)</t>
  </si>
  <si>
    <t>000 20220000000000150</t>
  </si>
  <si>
    <t>Дотации бюджетам сельских поселений на выравнивание бюджетной обеспеченности из бюджетов муниципальных районов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</si>
  <si>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</si>
  <si>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</si>
  <si>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</si>
  <si>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</si>
  <si>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КГС 20215001100000150</t>
  </si>
  <si>
    <t>Дотации бюджетам сельских поселений на поддержку мер по обеспечению сбалансированности бюджетов</t>
  </si>
  <si>
    <t>Дотации  на выравнивание бюджетной обеспеченности</t>
  </si>
  <si>
    <t>000 20215001000000150</t>
  </si>
  <si>
    <t>Дотации бюджетам на поддержку мер по обеспечению сбалансированности бюджетов</t>
  </si>
  <si>
    <t>Дотации бюджетам бюджетной системы Российской Федерации</t>
  </si>
  <si>
    <t>000 20210000000000150</t>
  </si>
  <si>
    <t>БЕЗВОЗМЕЗДНЫЕ ПОСТУПЛЕНИЯ ОТ ДРУГИХ БЮДЖЕТОВ БЮДЖЕТНОЙ СИСТЕМЫ РОССИЙСКОЙ ФЕДЕРАЦИИ</t>
  </si>
  <si>
    <t>000 20200000000000000</t>
  </si>
  <si>
    <t>БЕЗВОЗМЕЗДНЫЕ ПОСТУПЛЕНИЯ</t>
  </si>
  <si>
    <t>000 20000000000000000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</si>
  <si>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</si>
  <si>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КГС 10804020010000110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</si>
  <si>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</si>
  <si>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</si>
  <si>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</t>
  </si>
  <si>
    <t>000 10800000000000000</t>
  </si>
  <si>
    <t>182 10606043101000110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</si>
  <si>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</si>
  <si>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</si>
  <si>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</si>
  <si>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</si>
  <si>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182 10606033101000110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</si>
  <si>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</si>
  <si>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</si>
  <si>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</t>
  </si>
  <si>
    <t>000 10606030000000110</t>
  </si>
  <si>
    <t>Земельный налог</t>
  </si>
  <si>
    <t>000 10606000000000110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</si>
  <si>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</si>
  <si>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</si>
  <si>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</si>
  <si>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</t>
  </si>
  <si>
    <t>000 10601000000000110</t>
  </si>
  <si>
    <t>НАЛОГИ НА ИМУЩЕСТВО</t>
  </si>
  <si>
    <t>000 10600000000000000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</si>
  <si>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</si>
  <si>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</si>
  <si>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</t>
  </si>
  <si>
    <t>000 10503020010000110</t>
  </si>
  <si>
    <t xml:space="preserve">Единый сельскохозяйственный налог </t>
  </si>
  <si>
    <t>182 10503010011000110</t>
  </si>
  <si>
    <t>000 10503010010000110</t>
  </si>
  <si>
    <t>000 10503000010000110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</si>
  <si>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</si>
  <si>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</si>
  <si>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</si>
  <si>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</si>
  <si>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</si>
  <si>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182 10501021011000110</t>
  </si>
  <si>
    <t>000 10501021010000110</t>
  </si>
  <si>
    <t>000 10501020010000110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</si>
  <si>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</si>
  <si>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</si>
  <si>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</si>
  <si>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</si>
  <si>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182 10501011011000110</t>
  </si>
  <si>
    <t>000 10501011010000110</t>
  </si>
  <si>
    <t>000 10501010010000110</t>
  </si>
  <si>
    <t>Налог, взимаемый в связи с применением упрощенной системы налогообложения</t>
  </si>
  <si>
    <t>000 10501000000000110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</si>
  <si>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</si>
  <si>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</si>
  <si>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</si>
  <si>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</si>
  <si>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100 10302260010000110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</si>
  <si>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</si>
  <si>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</si>
  <si>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100 10302250010000110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</si>
  <si>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</si>
  <si>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</si>
  <si>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100 10302240010000110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</si>
  <si>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</si>
  <si>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</si>
  <si>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100 10302230010000110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</si>
  <si>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</si>
  <si>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</si>
  <si>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</si>
  <si>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</si>
  <si>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</si>
  <si>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182 10102030011000110</t>
  </si>
  <si>
    <t>000 10102030010000110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</si>
  <si>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</si>
  <si>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182 10102020011000110</t>
  </si>
  <si>
    <t>000 10102020010000110</t>
  </si>
  <si>
    <t>182 10102010011000110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</si>
  <si>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</si>
  <si>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</si>
  <si>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</si>
  <si>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</si>
  <si>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</si>
  <si>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</si>
  <si>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</si>
  <si>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Доходы бюджета - ВСЕГО: 
В том числе:</t>
  </si>
  <si>
    <t>X</t>
  </si>
  <si>
    <t xml:space="preserve">Код дохода по бюджетной классификации   Российской Федерации              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</si>
  <si>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2021 год и на плановый период 2022, 2023 годов</t>
  </si>
  <si>
    <t xml:space="preserve">Приложение № 5 
к решению Совета депутатов 
Петровского сельсовета 
от 24 декабря 2020 года №  18
</t>
  </si>
  <si>
    <t>____________________</t>
  </si>
  <si>
    <t/>
  </si>
  <si>
    <t>ИТОГО РАСХОДОВ</t>
  </si>
  <si>
    <t>Пенсия за выслугу лет муниципальным служащим</t>
  </si>
  <si>
    <t>Публичные нормативные социальные выплаты гражданам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</si>
  <si>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</si>
  <si>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Пенсионное обеспечение</t>
  </si>
  <si>
    <t>социальная политика</t>
  </si>
  <si>
    <t>Прочая закупка товаров, работ и услуг для обеспечения государственных (муниципальных) нужд</t>
  </si>
  <si>
    <t>Иные закупки товаров, работ и услуг для государственных (муниципальных) нужд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</si>
  <si>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</si>
  <si>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540</t>
  </si>
  <si>
    <t>Иные межбюджетные трансферты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</si>
  <si>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</si>
  <si>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Подпрограмма "Развитие культуры на территории муниципального образования Петровский сельсовет"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</si>
  <si>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</si>
  <si>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Культура</t>
  </si>
  <si>
    <t>КУЛЬТУРА, КИНЕМАТОГРАФИЯ</t>
  </si>
  <si>
    <t>Финансовое обеспечение мероприятий по благоустройству территорий муниципального образования поселения</t>
  </si>
  <si>
    <t>Подпрограмма "Благоустройство территории муниципального образования Петровский сельсовет"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</si>
  <si>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</si>
  <si>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</si>
  <si>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</si>
  <si>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"Развитие дорожного хозяйства на территории муниципального образования Петровский сельсовет"</t>
  </si>
  <si>
    <t>Дорожное хозяйство (дорожные фонды)</t>
  </si>
  <si>
    <t>НАЦИОНАЛЬНАЯ ЭКОНОМИКА</t>
  </si>
  <si>
    <t xml:space="preserve">Меры поддержки добровольных народных дружин </t>
  </si>
  <si>
    <t>Непрограммное направление расходов (непрограммные мероприятия).</t>
  </si>
  <si>
    <t>Другие вопросы в области национальной безопасности и правоохранительной деятельности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</si>
  <si>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</si>
  <si>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 "Обеспечение пожарной безопасности на территории муниципального образования Петровский сельсовет"</t>
  </si>
  <si>
    <t>Обеспечение пожарной безопасности</t>
  </si>
  <si>
    <t>НАЦИОНАЛЬНАЯ БЕЗОПАСНОСТЬ И ПРАВООХРАНИТЕЛЬНАЯ ДЕЯТЕЛЬНОСТЬ</t>
  </si>
  <si>
    <t>Иные закупки товаров, работ и услуг для обеспечения государственных (муниципальных) нужд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</si>
  <si>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</si>
  <si>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</si>
  <si>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>Расходы на выплаты персоналу государственных (муниципальных) органов</t>
  </si>
  <si>
    <t xml:space="preserve">Осуществление первичного воинского учета на территориях, где отсутствуют военные комиссариаты </t>
  </si>
  <si>
    <t>Подпрограмма "Обеспечение осуществления части, переданных органами власти другого уровня, полномочий"</t>
  </si>
  <si>
    <t>Мобилизационная и вневойсковая подготовка</t>
  </si>
  <si>
    <t>НАЦИОНАЛЬНАЯ ОБОРОНА</t>
  </si>
  <si>
    <t>Членские взносы</t>
  </si>
  <si>
    <t>Уплата налогов, сборов и иных платежей</t>
  </si>
  <si>
    <t>Непрограммное направление расходов ( напрограммные мероприятия )</t>
  </si>
  <si>
    <t>Другие общегосударственные</t>
  </si>
  <si>
    <t>Межбюджетные трансферты на осуществление части переданных полномочий по внешнему муниципальному контролю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</si>
  <si>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</si>
  <si>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 xml:space="preserve">Обеспечение деятельности финансовых ,налоговых и </t>
  </si>
  <si>
    <t>240</t>
  </si>
  <si>
    <t xml:space="preserve">Взносы по обязательному социальному страхованию госуд (муницип) органов </t>
  </si>
  <si>
    <t>120</t>
  </si>
  <si>
    <t>Аппарат администрации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</si>
  <si>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</si>
  <si>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обязательному социальному страхованию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</si>
  <si>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</si>
  <si>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</si>
  <si>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</si>
  <si>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</si>
  <si>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</si>
  <si>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</si>
  <si>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</si>
  <si>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</si>
  <si>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</si>
  <si>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</si>
  <si>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</si>
  <si>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</si>
  <si>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</si>
  <si>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ПР</t>
  </si>
  <si>
    <t>РЗ</t>
  </si>
  <si>
    <t>КФСР</t>
  </si>
  <si>
    <t>ВЕД</t>
  </si>
  <si>
    <t>( руб)</t>
  </si>
  <si>
    <t xml:space="preserve">   период 2022 и 2023 годов</t>
  </si>
  <si>
    <t>Петровский сельсовет Саракташского района Оренбургской области на 2021год и на плановый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</si>
  <si>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</si>
  <si>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</si>
  <si>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</si>
  <si>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№ 18  от   24.12. 2020 г</t>
  </si>
  <si>
    <t>депутатов Петровского сельсовета</t>
  </si>
  <si>
    <t>,</t>
  </si>
  <si>
    <t>Приложение 8 к решению совета</t>
  </si>
  <si>
    <t>Всего:</t>
  </si>
  <si>
    <t>х</t>
  </si>
  <si>
    <t>ИТОГО</t>
  </si>
  <si>
    <t>Условно утвержденные расходы</t>
  </si>
  <si>
    <t>на 2022 год</t>
  </si>
  <si>
    <t>на 2021 год</t>
  </si>
  <si>
    <t>2016 год</t>
  </si>
  <si>
    <t>ЭКР</t>
  </si>
  <si>
    <t>тыс.рублей</t>
  </si>
  <si>
    <t>(руб.)</t>
  </si>
  <si>
    <t>РАСПРЕДЕЛЕНИЕ БЮДЖЕТНЫХ АССИГНОВАНИЙ МЕСТНОГО БЮДЖЕТА ПО ЦЕЛЕВЫМ СТАТЬЯМ, МУНИЦИПАЛЬНЫМ ПРОГРАММАМ  ПЕТРОВСКОГО СЕЛЬСОВЕТА И НЕПРОГРАММНЫМ  НАПРАВЛЕНИЯМ ДЕЯТЕЛЬНОСТИ), РАЗДЕЛАМ, ПОДРАЗДЕЛАМ, ГРУППАМ И  ПОДГРУППАМ ВИДОВ РАСХОДОВ КЛАССИФИКАЦИИ РАСХОДОВ НА 2021 ГОД И НА ПЛАНОВЫЙ ПЕРИОД 2022 И 2023 ГОДА</t>
  </si>
  <si>
    <t>от 24.12. 2020 года № 18</t>
  </si>
  <si>
    <t>Петровского сельсовета</t>
  </si>
  <si>
    <t>к решению Совета депутатов</t>
  </si>
  <si>
    <t>Приложение № 9</t>
  </si>
  <si>
    <t>Приложение № 11</t>
  </si>
  <si>
    <t>Петровского сельовета</t>
  </si>
  <si>
    <t>Распределение межбюджетных трансфертов, передаваемых бюджету  Петровского сельсовета из районного бюджета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</si>
  <si>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Таблица 1</t>
  </si>
  <si>
    <t>Распределение межбюджетных трансфертов, передаваемых бюджету  Петровского сельсовета из районного бюджета на осуществление части полномочий по решению вопросов местного значения в соответствии с заключенными соглашениями по  на 2021 год и на плановый период 2022, 2023 годов</t>
  </si>
  <si>
    <t>Наименование района</t>
  </si>
  <si>
    <t>Саракташский</t>
  </si>
  <si>
    <t>3029600,00</t>
  </si>
  <si>
    <t>3408600,00</t>
  </si>
  <si>
    <t>2953700,00</t>
  </si>
  <si>
    <t>Расходы на оплату коммунальных услуг учреждений, включая автономные и бюджетные учреждения (тыс. рублей)</t>
  </si>
  <si>
    <t>работники учреждений и организаций</t>
  </si>
  <si>
    <t>иные работники ОМСУ</t>
  </si>
  <si>
    <t>муниципальные служащие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</si>
  <si>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</si>
  <si>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2.5</t>
  </si>
  <si>
    <t>работники учреждений, не вошедшие в категории, поименованные в указах Президента Российской Федерации от 07.05.2012</t>
  </si>
  <si>
    <t>2.4</t>
  </si>
  <si>
    <t>в сфере физической культуры и спорта</t>
  </si>
  <si>
    <t>в сфере образования</t>
  </si>
  <si>
    <t>в сфере культуры</t>
  </si>
  <si>
    <t>итого работников дополнительного образования</t>
  </si>
  <si>
    <t>2.3.2</t>
  </si>
  <si>
    <t>в сфере архивов</t>
  </si>
  <si>
    <t>итого работников учреждений культуры</t>
  </si>
  <si>
    <t>2.3.1</t>
  </si>
  <si>
    <t>работники бюджетной сферы, поименованные в указах Президента Российской Федерации от 07.05.2012</t>
  </si>
  <si>
    <t>2.3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</si>
  <si>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</si>
  <si>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2.2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</si>
  <si>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</si>
  <si>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2.1</t>
  </si>
  <si>
    <t>Численность, в т.ч.:</t>
  </si>
  <si>
    <t>2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</si>
  <si>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</si>
  <si>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1.5</t>
  </si>
  <si>
    <t>1.4</t>
  </si>
  <si>
    <t>1.3.2</t>
  </si>
  <si>
    <t>1.3.1</t>
  </si>
  <si>
    <t>работники бюджетной сферы, поименованные в указах Президента Российской Федерации от 07.05.2012, в том числе:</t>
  </si>
  <si>
    <t>1.3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</si>
  <si>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</si>
  <si>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1.2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</si>
  <si>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</si>
  <si>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1.1</t>
  </si>
  <si>
    <t>Расходы на оплату труда с начислениями (тыс. рублей), в том числе:</t>
  </si>
  <si>
    <t xml:space="preserve">2021 год 
</t>
  </si>
  <si>
    <t>№ 
п/п</t>
  </si>
  <si>
    <t xml:space="preserve">Основные параметры первоочередных расходов бюджета на 2021 год </t>
  </si>
  <si>
    <t>Приложение № 12</t>
  </si>
  <si>
    <t>Приложение N 6</t>
  </si>
  <si>
    <t>к решению совета депутатов</t>
  </si>
  <si>
    <t>от   24.11   2020 года N 18</t>
  </si>
  <si>
    <t>Распределение бюджетных ассигнований  бюджета Петровского сельсовета на 2021 год и на плановый период 2022 и 2023 года по разделам и  подразделам расходов классификации расходов бюджета</t>
  </si>
  <si>
    <t>Наименование  расходов</t>
  </si>
  <si>
    <t>КЦСР</t>
  </si>
  <si>
    <t>КВР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</si>
  <si>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</si>
  <si>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</si>
  <si>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Приложение  N 7</t>
  </si>
  <si>
    <t>от   24.12. 2020 г.N 18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</si>
  <si>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</si>
  <si>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</si>
  <si>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</si>
  <si>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  направление расходов (непрограммные  мероприятия)</t>
  </si>
  <si>
    <t>Членские взносы в Совет (ассоциацию) муниципальных образований</t>
  </si>
  <si>
    <t>Непрограммное направление расходов (непрограммные мероприятия)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</si>
</sst>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#,##0_ ;\-#,##0\ "/>
    <numFmt numFmtId="165" formatCode="&quot;&quot;###,##0.00"/>
    <numFmt numFmtId="166" formatCode="00\.00\.00"/>
    <numFmt numFmtId="167" formatCode="000"/>
    <numFmt numFmtId="168" formatCode="0000000000"/>
    <numFmt numFmtId="169" formatCode="00"/>
    <numFmt numFmtId="170" formatCode="\1"/>
    <numFmt numFmtId="171" formatCode="0000"/>
    <numFmt numFmtId="172" formatCode="#,##0.00_ ;[Red]\-#,##0.00\ "/>
    <numFmt numFmtId="173" formatCode="#,##0.00;[Red]\-#,##0.00;0.00"/>
    <numFmt numFmtId="174" formatCode="_-* #,##0.00_р_._-;\-* #,##0.00_р_._-;_-* &quot;-&quot;??_р_._-;_-@_-"/>
    <numFmt numFmtId="175" formatCode="_-* #,##0_р_._-;\-* #,##0_р_._-;_-* &quot;-&quot;??_р_._-;_-@_-"/>
    <numFmt numFmtId="176" formatCode="#,##0.0"/>
    <numFmt numFmtId="177" formatCode="_-* #,##0.0_р_._-;\-* #,##0.0_р_._-;_-* &quot;-&quot;??_р_._-;_-@_-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8" fillId="0" borderId="0"/>
    <xf numFmtId="43" fontId="10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29" fillId="0" borderId="0"/>
    <xf numFmtId="174" fontId="29" fillId="0" borderId="0" applyFont="0" applyFill="0" applyBorder="0" applyAlignment="0" applyProtection="0"/>
  </cellStyleXfs>
  <cellXfs count="47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1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0" fillId="0" borderId="0" xfId="0" applyNumberFormat="1"/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4" fillId="0" borderId="0" xfId="1"/>
    <xf numFmtId="0" fontId="4" fillId="0" borderId="0" xfId="1" applyFill="1"/>
    <xf numFmtId="4" fontId="14" fillId="0" borderId="8" xfId="1" applyNumberFormat="1" applyFont="1" applyFill="1" applyBorder="1" applyAlignment="1">
      <alignment horizontal="right" wrapText="1"/>
    </xf>
    <xf numFmtId="0" fontId="4" fillId="0" borderId="9" xfId="1" applyFont="1" applyFill="1" applyBorder="1"/>
    <xf numFmtId="0" fontId="4" fillId="0" borderId="8" xfId="1" applyFill="1" applyBorder="1"/>
    <xf numFmtId="4" fontId="14" fillId="0" borderId="1" xfId="1" applyNumberFormat="1" applyFont="1" applyFill="1" applyBorder="1" applyAlignment="1">
      <alignment horizontal="right" wrapText="1"/>
    </xf>
    <xf numFmtId="0" fontId="14" fillId="0" borderId="10" xfId="1" applyFont="1" applyFill="1" applyBorder="1" applyAlignment="1">
      <alignment wrapText="1"/>
    </xf>
    <xf numFmtId="0" fontId="14" fillId="0" borderId="1" xfId="1" applyFont="1" applyFill="1" applyBorder="1" applyAlignment="1">
      <alignment horizontal="center" wrapText="1"/>
    </xf>
    <xf numFmtId="165" fontId="14" fillId="0" borderId="1" xfId="1" applyNumberFormat="1" applyFont="1" applyFill="1" applyBorder="1" applyAlignment="1">
      <alignment horizontal="right" wrapText="1"/>
    </xf>
    <xf numFmtId="0" fontId="14" fillId="0" borderId="10" xfId="1" applyFont="1" applyFill="1" applyBorder="1" applyAlignment="1">
      <alignment horizontal="left" vertical="top" wrapText="1"/>
    </xf>
    <xf numFmtId="49" fontId="14" fillId="0" borderId="1" xfId="1" applyNumberFormat="1" applyFont="1" applyFill="1" applyBorder="1" applyAlignment="1">
      <alignment horizontal="center" wrapText="1"/>
    </xf>
    <xf numFmtId="0" fontId="14" fillId="0" borderId="10" xfId="1" applyFont="1" applyBorder="1" applyAlignment="1">
      <alignment horizontal="left" vertical="top" wrapText="1"/>
    </xf>
    <xf numFmtId="165" fontId="14" fillId="2" borderId="1" xfId="1" applyNumberFormat="1" applyFont="1" applyFill="1" applyBorder="1" applyAlignment="1">
      <alignment horizontal="right" wrapText="1"/>
    </xf>
    <xf numFmtId="0" fontId="14" fillId="2" borderId="10" xfId="1" applyFont="1" applyFill="1" applyBorder="1" applyAlignment="1">
      <alignment horizontal="left" vertical="top" wrapText="1"/>
    </xf>
    <xf numFmtId="0" fontId="14" fillId="2" borderId="1" xfId="1" applyFont="1" applyFill="1" applyBorder="1" applyAlignment="1">
      <alignment horizontal="center" wrapText="1"/>
    </xf>
    <xf numFmtId="165" fontId="15" fillId="2" borderId="1" xfId="1" applyNumberFormat="1" applyFont="1" applyFill="1" applyBorder="1" applyAlignment="1">
      <alignment horizontal="right" wrapText="1"/>
    </xf>
    <xf numFmtId="0" fontId="15" fillId="2" borderId="10" xfId="1" applyFont="1" applyFill="1" applyBorder="1" applyAlignment="1">
      <alignment horizontal="left" vertical="top" wrapText="1"/>
    </xf>
    <xf numFmtId="0" fontId="15" fillId="2" borderId="1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4" fillId="0" borderId="0" xfId="1" applyAlignment="1">
      <alignment horizontal="right"/>
    </xf>
    <xf numFmtId="0" fontId="17" fillId="0" borderId="0" xfId="1" applyFont="1" applyAlignment="1">
      <alignment horizontal="justify" vertical="justify"/>
    </xf>
    <xf numFmtId="0" fontId="4" fillId="0" borderId="0" xfId="1" applyProtection="1">
      <protection hidden="1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3" fillId="0" borderId="0" xfId="1" applyFont="1" applyAlignment="1" applyProtection="1">
      <alignment horizontal="justify" vertical="justify"/>
      <protection hidden="1"/>
    </xf>
    <xf numFmtId="0" fontId="17" fillId="0" borderId="0" xfId="1" applyFont="1" applyAlignment="1" applyProtection="1">
      <alignment horizontal="justify" vertical="justify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3" fontId="16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4" fontId="6" fillId="0" borderId="13" xfId="1" applyNumberFormat="1" applyFont="1" applyFill="1" applyBorder="1" applyAlignment="1" applyProtection="1">
      <protection hidden="1"/>
    </xf>
    <xf numFmtId="4" fontId="16" fillId="0" borderId="14" xfId="1" applyNumberFormat="1" applyFont="1" applyFill="1" applyBorder="1" applyAlignment="1" applyProtection="1">
      <protection hidden="1"/>
    </xf>
    <xf numFmtId="4" fontId="16" fillId="0" borderId="15" xfId="1" applyNumberFormat="1" applyFont="1" applyFill="1" applyBorder="1" applyAlignment="1" applyProtection="1">
      <protection hidden="1"/>
    </xf>
    <xf numFmtId="3" fontId="16" fillId="0" borderId="16" xfId="1" applyNumberFormat="1" applyFont="1" applyFill="1" applyBorder="1" applyAlignment="1" applyProtection="1">
      <protection hidden="1"/>
    </xf>
    <xf numFmtId="3" fontId="6" fillId="0" borderId="5" xfId="1" applyNumberFormat="1" applyFont="1" applyFill="1" applyBorder="1" applyAlignment="1" applyProtection="1">
      <protection hidden="1"/>
    </xf>
    <xf numFmtId="3" fontId="6" fillId="0" borderId="16" xfId="1" applyNumberFormat="1" applyFont="1" applyFill="1" applyBorder="1" applyAlignment="1" applyProtection="1">
      <protection hidden="1"/>
    </xf>
    <xf numFmtId="3" fontId="6" fillId="0" borderId="16" xfId="1" applyNumberFormat="1" applyFont="1" applyFill="1" applyBorder="1" applyAlignment="1" applyProtection="1">
      <alignment wrapText="1"/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6" fillId="0" borderId="16" xfId="1" applyNumberFormat="1" applyFont="1" applyFill="1" applyBorder="1" applyAlignment="1" applyProtection="1">
      <alignment horizontal="right" wrapText="1"/>
      <protection hidden="1"/>
    </xf>
    <xf numFmtId="0" fontId="5" fillId="0" borderId="16" xfId="1" applyNumberFormat="1" applyFont="1" applyFill="1" applyBorder="1" applyAlignment="1" applyProtection="1">
      <alignment wrapText="1"/>
      <protection hidden="1"/>
    </xf>
    <xf numFmtId="0" fontId="5" fillId="0" borderId="16" xfId="1" applyNumberFormat="1" applyFont="1" applyFill="1" applyBorder="1" applyAlignment="1" applyProtection="1">
      <protection hidden="1"/>
    </xf>
    <xf numFmtId="0" fontId="18" fillId="0" borderId="16" xfId="1" applyNumberFormat="1" applyFont="1" applyFill="1" applyBorder="1" applyAlignment="1" applyProtection="1">
      <alignment horizontal="justify" vertical="justify"/>
      <protection hidden="1"/>
    </xf>
    <xf numFmtId="0" fontId="19" fillId="0" borderId="16" xfId="1" applyNumberFormat="1" applyFont="1" applyFill="1" applyBorder="1" applyAlignment="1" applyProtection="1">
      <alignment horizontal="justify" vertical="justify"/>
      <protection hidden="1"/>
    </xf>
    <xf numFmtId="0" fontId="19" fillId="0" borderId="17" xfId="1" applyNumberFormat="1" applyFont="1" applyFill="1" applyBorder="1" applyAlignment="1" applyProtection="1">
      <alignment horizontal="justify" vertical="justify"/>
      <protection hidden="1"/>
    </xf>
    <xf numFmtId="0" fontId="15" fillId="0" borderId="0" xfId="1" applyNumberFormat="1" applyFont="1" applyFill="1" applyAlignment="1" applyProtection="1">
      <protection hidden="1"/>
    </xf>
    <xf numFmtId="4" fontId="20" fillId="0" borderId="1" xfId="1" applyNumberFormat="1" applyFont="1" applyFill="1" applyBorder="1" applyAlignment="1" applyProtection="1">
      <protection hidden="1"/>
    </xf>
    <xf numFmtId="4" fontId="4" fillId="0" borderId="1" xfId="1" applyNumberFormat="1" applyFont="1" applyFill="1" applyBorder="1" applyAlignment="1" applyProtection="1">
      <protection hidden="1"/>
    </xf>
    <xf numFmtId="3" fontId="4" fillId="0" borderId="1" xfId="1" applyNumberFormat="1" applyFont="1" applyFill="1" applyBorder="1" applyAlignment="1" applyProtection="1">
      <protection hidden="1"/>
    </xf>
    <xf numFmtId="3" fontId="5" fillId="0" borderId="1" xfId="1" applyNumberFormat="1" applyFont="1" applyFill="1" applyBorder="1" applyAlignment="1" applyProtection="1">
      <protection hidden="1"/>
    </xf>
    <xf numFmtId="166" fontId="5" fillId="0" borderId="1" xfId="1" applyNumberFormat="1" applyFont="1" applyFill="1" applyBorder="1" applyAlignment="1" applyProtection="1">
      <alignment wrapText="1"/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9" fontId="5" fillId="0" borderId="1" xfId="1" applyNumberFormat="1" applyFont="1" applyFill="1" applyBorder="1" applyAlignment="1" applyProtection="1">
      <alignment wrapText="1"/>
      <protection hidden="1"/>
    </xf>
    <xf numFmtId="170" fontId="5" fillId="0" borderId="1" xfId="1" applyNumberFormat="1" applyFont="1" applyFill="1" applyBorder="1" applyAlignment="1" applyProtection="1">
      <alignment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Font="1" applyBorder="1" applyAlignment="1" applyProtection="1">
      <alignment horizontal="justify" vertical="justify"/>
      <protection hidden="1"/>
    </xf>
    <xf numFmtId="0" fontId="15" fillId="0" borderId="0" xfId="1" applyNumberFormat="1" applyFont="1" applyFill="1" applyBorder="1" applyAlignment="1" applyProtection="1">
      <protection hidden="1"/>
    </xf>
    <xf numFmtId="0" fontId="2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0" xfId="1" applyNumberFormat="1" applyFont="1" applyFill="1" applyBorder="1" applyAlignment="1" applyProtection="1">
      <alignment horizontal="justify" vertical="justify" wrapText="1"/>
      <protection hidden="1"/>
    </xf>
    <xf numFmtId="171" fontId="19" fillId="0" borderId="0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0" xfId="1" applyFont="1" applyBorder="1" applyAlignment="1" applyProtection="1">
      <alignment horizontal="justify" vertical="justify"/>
      <protection hidden="1"/>
    </xf>
    <xf numFmtId="0" fontId="22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6" xfId="1" applyNumberFormat="1" applyFont="1" applyFill="1" applyBorder="1" applyAlignment="1" applyProtection="1">
      <alignment horizontal="justify" vertical="justify" wrapText="1"/>
      <protection hidden="1"/>
    </xf>
    <xf numFmtId="171" fontId="19" fillId="0" borderId="16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17" xfId="1" applyNumberFormat="1" applyFont="1" applyFill="1" applyBorder="1" applyAlignment="1" applyProtection="1">
      <alignment horizontal="justify" vertical="justify" wrapText="1"/>
      <protection hidden="1"/>
    </xf>
    <xf numFmtId="4" fontId="13" fillId="0" borderId="1" xfId="1" applyNumberFormat="1" applyFont="1" applyFill="1" applyBorder="1" applyAlignment="1" applyProtection="1">
      <protection hidden="1"/>
    </xf>
    <xf numFmtId="4" fontId="16" fillId="0" borderId="1" xfId="1" applyNumberFormat="1" applyFont="1" applyFill="1" applyBorder="1" applyAlignment="1" applyProtection="1"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8" fontId="6" fillId="0" borderId="19" xfId="1" applyNumberFormat="1" applyFont="1" applyFill="1" applyBorder="1" applyAlignment="1" applyProtection="1">
      <alignment horizontal="right" wrapText="1"/>
      <protection hidden="1"/>
    </xf>
    <xf numFmtId="169" fontId="6" fillId="0" borderId="1" xfId="1" applyNumberFormat="1" applyFont="1" applyFill="1" applyBorder="1" applyAlignment="1" applyProtection="1">
      <alignment wrapText="1"/>
      <protection hidden="1"/>
    </xf>
    <xf numFmtId="167" fontId="6" fillId="0" borderId="1" xfId="1" applyNumberFormat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9" xfId="1" applyNumberFormat="1" applyFont="1" applyFill="1" applyBorder="1" applyAlignment="1" applyProtection="1">
      <protection hidden="1"/>
    </xf>
    <xf numFmtId="3" fontId="4" fillId="0" borderId="19" xfId="1" applyNumberFormat="1" applyFont="1" applyFill="1" applyBorder="1" applyAlignment="1" applyProtection="1">
      <protection hidden="1"/>
    </xf>
    <xf numFmtId="3" fontId="5" fillId="0" borderId="20" xfId="1" applyNumberFormat="1" applyFont="1" applyFill="1" applyBorder="1" applyAlignment="1" applyProtection="1">
      <protection hidden="1"/>
    </xf>
    <xf numFmtId="166" fontId="5" fillId="0" borderId="19" xfId="1" applyNumberFormat="1" applyFont="1" applyFill="1" applyBorder="1" applyAlignment="1" applyProtection="1">
      <alignment wrapText="1"/>
      <protection hidden="1"/>
    </xf>
    <xf numFmtId="167" fontId="5" fillId="0" borderId="20" xfId="1" applyNumberFormat="1" applyFont="1" applyFill="1" applyBorder="1" applyAlignment="1" applyProtection="1">
      <alignment wrapText="1"/>
      <protection hidden="1"/>
    </xf>
    <xf numFmtId="168" fontId="5" fillId="0" borderId="19" xfId="1" applyNumberFormat="1" applyFont="1" applyFill="1" applyBorder="1" applyAlignment="1" applyProtection="1">
      <alignment horizontal="right" wrapText="1"/>
      <protection hidden="1"/>
    </xf>
    <xf numFmtId="169" fontId="5" fillId="0" borderId="19" xfId="1" applyNumberFormat="1" applyFont="1" applyFill="1" applyBorder="1" applyAlignment="1" applyProtection="1">
      <alignment wrapText="1"/>
      <protection hidden="1"/>
    </xf>
    <xf numFmtId="170" fontId="5" fillId="0" borderId="21" xfId="1" applyNumberFormat="1" applyFont="1" applyFill="1" applyBorder="1" applyAlignment="1" applyProtection="1">
      <alignment wrapText="1"/>
      <protection hidden="1"/>
    </xf>
    <xf numFmtId="0" fontId="21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2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8" xfId="1" applyNumberFormat="1" applyFont="1" applyFill="1" applyBorder="1" applyAlignment="1" applyProtection="1">
      <alignment horizontal="justify" vertical="justify" wrapText="1"/>
      <protection hidden="1"/>
    </xf>
    <xf numFmtId="171" fontId="19" fillId="0" borderId="8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7" xfId="1" applyFont="1" applyBorder="1" applyAlignment="1" applyProtection="1">
      <alignment horizontal="justify" vertical="justify"/>
      <protection hidden="1"/>
    </xf>
    <xf numFmtId="0" fontId="22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9" xfId="1" applyNumberFormat="1" applyFont="1" applyFill="1" applyBorder="1" applyAlignment="1" applyProtection="1">
      <alignment horizontal="justify" vertical="justify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16" fillId="0" borderId="19" xfId="1" applyNumberFormat="1" applyFont="1" applyFill="1" applyBorder="1" applyAlignment="1" applyProtection="1">
      <protection hidden="1"/>
    </xf>
    <xf numFmtId="169" fontId="6" fillId="0" borderId="19" xfId="1" applyNumberFormat="1" applyFont="1" applyFill="1" applyBorder="1" applyAlignment="1" applyProtection="1">
      <alignment wrapText="1"/>
      <protection hidden="1"/>
    </xf>
    <xf numFmtId="171" fontId="19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20" xfId="1" applyNumberFormat="1" applyFont="1" applyFill="1" applyBorder="1" applyAlignment="1" applyProtection="1">
      <alignment horizontal="justify" vertical="justify" wrapText="1"/>
      <protection hidden="1"/>
    </xf>
    <xf numFmtId="171" fontId="19" fillId="0" borderId="20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167" fontId="6" fillId="0" borderId="21" xfId="1" applyNumberFormat="1" applyFont="1" applyFill="1" applyBorder="1" applyAlignment="1" applyProtection="1">
      <alignment horizontal="justify" vertical="justify" wrapText="1"/>
      <protection hidden="1"/>
    </xf>
    <xf numFmtId="167" fontId="23" fillId="0" borderId="20" xfId="1" applyNumberFormat="1" applyFont="1" applyFill="1" applyBorder="1" applyAlignment="1" applyProtection="1">
      <alignment horizontal="justify" vertical="justify" wrapText="1"/>
      <protection hidden="1"/>
    </xf>
    <xf numFmtId="167" fontId="23" fillId="0" borderId="21" xfId="1" applyNumberFormat="1" applyFont="1" applyFill="1" applyBorder="1" applyAlignment="1" applyProtection="1">
      <alignment horizontal="justify" vertical="justify" wrapText="1"/>
      <protection hidden="1"/>
    </xf>
    <xf numFmtId="167" fontId="23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9" xfId="1" applyNumberFormat="1" applyFont="1" applyFill="1" applyBorder="1" applyAlignment="1" applyProtection="1">
      <alignment horizontal="justify" vertical="justify" wrapText="1"/>
      <protection hidden="1"/>
    </xf>
    <xf numFmtId="171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9" xfId="1" applyNumberFormat="1" applyFont="1" applyFill="1" applyBorder="1" applyAlignment="1" applyProtection="1">
      <alignment horizontal="justify" vertical="justify" wrapText="1"/>
      <protection hidden="1"/>
    </xf>
    <xf numFmtId="171" fontId="6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0" xfId="1" applyNumberFormat="1" applyFont="1" applyFill="1" applyBorder="1" applyAlignment="1" applyProtection="1">
      <alignment horizontal="justify" vertical="justify" wrapText="1"/>
      <protection hidden="1"/>
    </xf>
    <xf numFmtId="171" fontId="6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1" xfId="1" applyNumberFormat="1" applyFont="1" applyFill="1" applyBorder="1" applyAlignment="1" applyProtection="1">
      <alignment horizontal="justify" vertical="justify" wrapText="1"/>
      <protection hidden="1"/>
    </xf>
    <xf numFmtId="3" fontId="16" fillId="0" borderId="19" xfId="1" applyNumberFormat="1" applyFont="1" applyFill="1" applyBorder="1" applyAlignment="1" applyProtection="1">
      <protection hidden="1"/>
    </xf>
    <xf numFmtId="3" fontId="6" fillId="0" borderId="20" xfId="1" applyNumberFormat="1" applyFont="1" applyFill="1" applyBorder="1" applyAlignment="1" applyProtection="1">
      <protection hidden="1"/>
    </xf>
    <xf numFmtId="166" fontId="6" fillId="0" borderId="19" xfId="1" applyNumberFormat="1" applyFont="1" applyFill="1" applyBorder="1" applyAlignment="1" applyProtection="1">
      <alignment wrapText="1"/>
      <protection hidden="1"/>
    </xf>
    <xf numFmtId="167" fontId="6" fillId="0" borderId="20" xfId="1" applyNumberFormat="1" applyFont="1" applyFill="1" applyBorder="1" applyAlignment="1" applyProtection="1">
      <alignment wrapText="1"/>
      <protection hidden="1"/>
    </xf>
    <xf numFmtId="170" fontId="6" fillId="0" borderId="21" xfId="1" applyNumberFormat="1" applyFont="1" applyFill="1" applyBorder="1" applyAlignment="1" applyProtection="1">
      <alignment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171" fontId="22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Font="1"/>
    <xf numFmtId="0" fontId="24" fillId="0" borderId="0" xfId="1" applyNumberFormat="1" applyFont="1" applyFill="1" applyBorder="1" applyAlignment="1" applyProtection="1">
      <protection hidden="1"/>
    </xf>
    <xf numFmtId="0" fontId="25" fillId="0" borderId="7" xfId="1" applyFont="1" applyBorder="1" applyAlignment="1" applyProtection="1">
      <alignment horizontal="justify" vertical="justify"/>
      <protection hidden="1"/>
    </xf>
    <xf numFmtId="4" fontId="16" fillId="0" borderId="24" xfId="1" applyNumberFormat="1" applyFont="1" applyFill="1" applyBorder="1" applyAlignment="1" applyProtection="1">
      <protection hidden="1"/>
    </xf>
    <xf numFmtId="3" fontId="4" fillId="0" borderId="24" xfId="1" applyNumberFormat="1" applyFont="1" applyFill="1" applyBorder="1" applyAlignment="1" applyProtection="1">
      <protection hidden="1"/>
    </xf>
    <xf numFmtId="3" fontId="5" fillId="0" borderId="25" xfId="1" applyNumberFormat="1" applyFont="1" applyFill="1" applyBorder="1" applyAlignment="1" applyProtection="1">
      <protection hidden="1"/>
    </xf>
    <xf numFmtId="166" fontId="5" fillId="0" borderId="24" xfId="1" applyNumberFormat="1" applyFont="1" applyFill="1" applyBorder="1" applyAlignment="1" applyProtection="1">
      <alignment wrapText="1"/>
      <protection hidden="1"/>
    </xf>
    <xf numFmtId="167" fontId="5" fillId="0" borderId="25" xfId="1" applyNumberFormat="1" applyFont="1" applyFill="1" applyBorder="1" applyAlignment="1" applyProtection="1">
      <alignment wrapText="1"/>
      <protection hidden="1"/>
    </xf>
    <xf numFmtId="167" fontId="6" fillId="0" borderId="12" xfId="1" applyNumberFormat="1" applyFont="1" applyFill="1" applyBorder="1" applyAlignment="1" applyProtection="1">
      <alignment horizontal="right" wrapText="1"/>
      <protection hidden="1"/>
    </xf>
    <xf numFmtId="168" fontId="6" fillId="0" borderId="24" xfId="1" applyNumberFormat="1" applyFont="1" applyFill="1" applyBorder="1" applyAlignment="1" applyProtection="1">
      <alignment horizontal="right" wrapText="1"/>
      <protection hidden="1"/>
    </xf>
    <xf numFmtId="169" fontId="6" fillId="0" borderId="24" xfId="1" applyNumberFormat="1" applyFont="1" applyFill="1" applyBorder="1" applyAlignment="1" applyProtection="1">
      <alignment wrapText="1"/>
      <protection hidden="1"/>
    </xf>
    <xf numFmtId="170" fontId="5" fillId="0" borderId="26" xfId="1" applyNumberFormat="1" applyFont="1" applyFill="1" applyBorder="1" applyAlignment="1" applyProtection="1">
      <alignment wrapText="1"/>
      <protection hidden="1"/>
    </xf>
    <xf numFmtId="167" fontId="6" fillId="0" borderId="12" xfId="1" applyNumberFormat="1" applyFont="1" applyFill="1" applyBorder="1" applyAlignment="1" applyProtection="1">
      <alignment wrapText="1"/>
      <protection hidden="1"/>
    </xf>
    <xf numFmtId="0" fontId="24" fillId="0" borderId="0" xfId="1" applyNumberFormat="1" applyFont="1" applyFill="1" applyAlignment="1" applyProtection="1">
      <protection hidden="1"/>
    </xf>
    <xf numFmtId="0" fontId="6" fillId="0" borderId="28" xfId="1" applyNumberFormat="1" applyFont="1" applyFill="1" applyBorder="1" applyAlignment="1" applyProtection="1">
      <alignment horizontal="center" vertical="top" wrapText="1"/>
      <protection hidden="1"/>
    </xf>
    <xf numFmtId="0" fontId="16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6" fillId="0" borderId="30" xfId="1" applyNumberFormat="1" applyFont="1" applyFill="1" applyBorder="1" applyAlignment="1" applyProtection="1">
      <alignment horizontal="center" vertical="top" wrapText="1"/>
      <protection hidden="1"/>
    </xf>
    <xf numFmtId="0" fontId="16" fillId="0" borderId="21" xfId="1" applyNumberFormat="1" applyFont="1" applyFill="1" applyBorder="1" applyAlignment="1" applyProtection="1">
      <alignment horizontal="center" vertical="top" wrapText="1"/>
      <protection hidden="1"/>
    </xf>
    <xf numFmtId="0" fontId="6" fillId="0" borderId="3" xfId="1" applyNumberFormat="1" applyFont="1" applyFill="1" applyBorder="1" applyAlignment="1" applyProtection="1">
      <alignment horizontal="center" vertical="top" wrapText="1"/>
      <protection hidden="1"/>
    </xf>
    <xf numFmtId="0" fontId="6" fillId="0" borderId="31" xfId="1" applyNumberFormat="1" applyFont="1" applyFill="1" applyBorder="1" applyAlignment="1" applyProtection="1">
      <alignment horizontal="center" vertical="top" wrapText="1"/>
      <protection hidden="1"/>
    </xf>
    <xf numFmtId="0" fontId="6" fillId="0" borderId="32" xfId="1" applyNumberFormat="1" applyFont="1" applyFill="1" applyBorder="1" applyAlignment="1" applyProtection="1">
      <alignment horizontal="center" wrapText="1"/>
      <protection hidden="1"/>
    </xf>
    <xf numFmtId="0" fontId="6" fillId="0" borderId="31" xfId="1" applyNumberFormat="1" applyFont="1" applyFill="1" applyBorder="1" applyAlignment="1" applyProtection="1">
      <alignment horizontal="right" vertical="top" wrapText="1"/>
      <protection hidden="1"/>
    </xf>
    <xf numFmtId="0" fontId="6" fillId="0" borderId="33" xfId="1" applyNumberFormat="1" applyFont="1" applyFill="1" applyBorder="1" applyAlignment="1" applyProtection="1">
      <alignment horizontal="right" vertical="top" wrapText="1"/>
      <protection hidden="1"/>
    </xf>
    <xf numFmtId="0" fontId="6" fillId="0" borderId="34" xfId="1" applyNumberFormat="1" applyFont="1" applyFill="1" applyBorder="1" applyAlignment="1" applyProtection="1">
      <alignment horizontal="center" vertical="top" wrapText="1"/>
      <protection hidden="1"/>
    </xf>
    <xf numFmtId="0" fontId="6" fillId="0" borderId="35" xfId="1" applyNumberFormat="1" applyFont="1" applyFill="1" applyBorder="1" applyAlignment="1" applyProtection="1">
      <alignment horizontal="center" vertical="top" wrapText="1"/>
      <protection hidden="1"/>
    </xf>
    <xf numFmtId="0" fontId="6" fillId="0" borderId="36" xfId="1" applyNumberFormat="1" applyFont="1" applyFill="1" applyBorder="1" applyAlignment="1" applyProtection="1">
      <alignment horizontal="center" vertical="top" wrapText="1"/>
      <protection hidden="1"/>
    </xf>
    <xf numFmtId="0" fontId="16" fillId="0" borderId="0" xfId="1" applyNumberFormat="1" applyFont="1" applyFill="1" applyAlignment="1" applyProtection="1">
      <protection hidden="1"/>
    </xf>
    <xf numFmtId="0" fontId="16" fillId="0" borderId="0" xfId="1" applyNumberFormat="1" applyFont="1" applyFill="1" applyAlignment="1" applyProtection="1">
      <alignment horizontal="center" vertical="top"/>
      <protection hidden="1"/>
    </xf>
    <xf numFmtId="4" fontId="16" fillId="0" borderId="0" xfId="1" applyNumberFormat="1" applyFont="1" applyFill="1" applyAlignment="1" applyProtection="1">
      <alignment horizontal="center" vertical="top"/>
      <protection hidden="1"/>
    </xf>
    <xf numFmtId="0" fontId="16" fillId="0" borderId="0" xfId="1" applyNumberFormat="1" applyFont="1" applyFill="1" applyAlignment="1" applyProtection="1">
      <alignment horizontal="right" vertical="top"/>
      <protection hidden="1"/>
    </xf>
    <xf numFmtId="0" fontId="16" fillId="0" borderId="0" xfId="1" applyNumberFormat="1" applyFont="1" applyFill="1" applyAlignment="1" applyProtection="1">
      <alignment horizontal="center"/>
      <protection hidden="1"/>
    </xf>
    <xf numFmtId="0" fontId="16" fillId="0" borderId="16" xfId="1" applyNumberFormat="1" applyFont="1" applyFill="1" applyBorder="1" applyAlignment="1" applyProtection="1">
      <alignment horizontal="center"/>
      <protection hidden="1"/>
    </xf>
    <xf numFmtId="0" fontId="25" fillId="0" borderId="0" xfId="1" applyNumberFormat="1" applyFont="1" applyFill="1" applyAlignment="1" applyProtection="1">
      <alignment horizontal="justify" vertical="justify"/>
      <protection hidden="1"/>
    </xf>
    <xf numFmtId="0" fontId="6" fillId="0" borderId="0" xfId="4" applyFont="1" applyAlignment="1"/>
    <xf numFmtId="0" fontId="12" fillId="0" borderId="0" xfId="4" applyFont="1" applyAlignment="1"/>
    <xf numFmtId="0" fontId="12" fillId="0" borderId="0" xfId="4" applyFont="1" applyBorder="1" applyAlignment="1">
      <alignment vertical="top" wrapText="1"/>
    </xf>
    <xf numFmtId="0" fontId="12" fillId="0" borderId="0" xfId="4" quotePrefix="1" applyFont="1" applyAlignment="1">
      <alignment wrapText="1"/>
    </xf>
    <xf numFmtId="0" fontId="12" fillId="0" borderId="0" xfId="4" applyFont="1" applyAlignment="1">
      <alignment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justify" vertical="justify"/>
    </xf>
    <xf numFmtId="0" fontId="16" fillId="0" borderId="0" xfId="1" applyFont="1" applyFill="1" applyBorder="1" applyProtection="1">
      <protection hidden="1"/>
    </xf>
    <xf numFmtId="0" fontId="4" fillId="0" borderId="0" xfId="1" applyFill="1" applyBorder="1" applyProtection="1">
      <protection hidden="1"/>
    </xf>
    <xf numFmtId="172" fontId="24" fillId="0" borderId="37" xfId="1" applyNumberFormat="1" applyFont="1" applyFill="1" applyBorder="1" applyAlignment="1" applyProtection="1">
      <protection hidden="1"/>
    </xf>
    <xf numFmtId="172" fontId="24" fillId="0" borderId="38" xfId="1" applyNumberFormat="1" applyFont="1" applyFill="1" applyBorder="1" applyAlignment="1" applyProtection="1">
      <protection hidden="1"/>
    </xf>
    <xf numFmtId="173" fontId="24" fillId="0" borderId="39" xfId="1" applyNumberFormat="1" applyFont="1" applyFill="1" applyBorder="1" applyAlignment="1" applyProtection="1">
      <protection hidden="1"/>
    </xf>
    <xf numFmtId="173" fontId="24" fillId="0" borderId="38" xfId="1" applyNumberFormat="1" applyFont="1" applyFill="1" applyBorder="1" applyAlignment="1" applyProtection="1">
      <protection hidden="1"/>
    </xf>
    <xf numFmtId="0" fontId="24" fillId="0" borderId="40" xfId="1" applyNumberFormat="1" applyFont="1" applyFill="1" applyBorder="1" applyAlignment="1" applyProtection="1">
      <alignment horizontal="right"/>
      <protection hidden="1"/>
    </xf>
    <xf numFmtId="0" fontId="16" fillId="0" borderId="38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protection hidden="1"/>
    </xf>
    <xf numFmtId="0" fontId="4" fillId="0" borderId="33" xfId="1" applyNumberFormat="1" applyFont="1" applyFill="1" applyBorder="1" applyAlignment="1" applyProtection="1">
      <protection hidden="1"/>
    </xf>
    <xf numFmtId="0" fontId="4" fillId="0" borderId="33" xfId="1" applyFill="1" applyBorder="1" applyProtection="1">
      <protection hidden="1"/>
    </xf>
    <xf numFmtId="0" fontId="16" fillId="0" borderId="30" xfId="1" applyFont="1" applyFill="1" applyBorder="1" applyProtection="1">
      <protection hidden="1"/>
    </xf>
    <xf numFmtId="173" fontId="4" fillId="0" borderId="1" xfId="1" applyNumberFormat="1" applyFont="1" applyFill="1" applyBorder="1" applyAlignment="1" applyProtection="1">
      <protection hidden="1"/>
    </xf>
    <xf numFmtId="167" fontId="4" fillId="0" borderId="1" xfId="1" applyNumberFormat="1" applyFont="1" applyFill="1" applyBorder="1" applyAlignment="1" applyProtection="1">
      <protection hidden="1"/>
    </xf>
    <xf numFmtId="169" fontId="4" fillId="0" borderId="1" xfId="1" applyNumberFormat="1" applyFont="1" applyFill="1" applyBorder="1" applyAlignment="1" applyProtection="1">
      <protection hidden="1"/>
    </xf>
    <xf numFmtId="168" fontId="4" fillId="0" borderId="1" xfId="1" applyNumberFormat="1" applyFont="1" applyFill="1" applyBorder="1" applyAlignment="1" applyProtection="1">
      <protection hidden="1"/>
    </xf>
    <xf numFmtId="0" fontId="15" fillId="0" borderId="0" xfId="1" applyNumberFormat="1" applyFont="1" applyFill="1" applyBorder="1" applyAlignment="1" applyProtection="1">
      <alignment wrapText="1"/>
      <protection hidden="1"/>
    </xf>
    <xf numFmtId="0" fontId="15" fillId="0" borderId="18" xfId="1" applyNumberFormat="1" applyFont="1" applyFill="1" applyBorder="1" applyAlignment="1" applyProtection="1">
      <alignment wrapText="1"/>
      <protection hidden="1"/>
    </xf>
    <xf numFmtId="173" fontId="4" fillId="0" borderId="41" xfId="1" applyNumberFormat="1" applyFont="1" applyFill="1" applyBorder="1" applyAlignment="1" applyProtection="1">
      <protection hidden="1"/>
    </xf>
    <xf numFmtId="173" fontId="4" fillId="0" borderId="42" xfId="1" applyNumberFormat="1" applyFont="1" applyFill="1" applyBorder="1" applyAlignment="1" applyProtection="1">
      <protection hidden="1"/>
    </xf>
    <xf numFmtId="173" fontId="4" fillId="0" borderId="43" xfId="1" applyNumberFormat="1" applyFont="1" applyFill="1" applyBorder="1" applyAlignment="1" applyProtection="1">
      <protection hidden="1"/>
    </xf>
    <xf numFmtId="167" fontId="4" fillId="0" borderId="44" xfId="1" applyNumberFormat="1" applyFont="1" applyFill="1" applyBorder="1" applyAlignment="1" applyProtection="1">
      <protection hidden="1"/>
    </xf>
    <xf numFmtId="167" fontId="4" fillId="0" borderId="43" xfId="1" applyNumberFormat="1" applyFont="1" applyFill="1" applyBorder="1" applyAlignment="1" applyProtection="1">
      <protection hidden="1"/>
    </xf>
    <xf numFmtId="169" fontId="4" fillId="0" borderId="42" xfId="1" applyNumberFormat="1" applyFont="1" applyFill="1" applyBorder="1" applyAlignment="1" applyProtection="1">
      <protection hidden="1"/>
    </xf>
    <xf numFmtId="168" fontId="4" fillId="0" borderId="42" xfId="1" applyNumberFormat="1" applyFont="1" applyFill="1" applyBorder="1" applyAlignment="1" applyProtection="1">
      <protection hidden="1"/>
    </xf>
    <xf numFmtId="173" fontId="4" fillId="0" borderId="47" xfId="1" applyNumberFormat="1" applyFont="1" applyFill="1" applyBorder="1" applyAlignment="1" applyProtection="1">
      <protection hidden="1"/>
    </xf>
    <xf numFmtId="173" fontId="4" fillId="0" borderId="19" xfId="1" applyNumberFormat="1" applyFont="1" applyFill="1" applyBorder="1" applyAlignment="1" applyProtection="1">
      <protection hidden="1"/>
    </xf>
    <xf numFmtId="167" fontId="4" fillId="0" borderId="20" xfId="1" applyNumberFormat="1" applyFont="1" applyFill="1" applyBorder="1" applyAlignment="1" applyProtection="1">
      <protection hidden="1"/>
    </xf>
    <xf numFmtId="169" fontId="4" fillId="0" borderId="19" xfId="1" applyNumberFormat="1" applyFont="1" applyFill="1" applyBorder="1" applyAlignment="1" applyProtection="1">
      <protection hidden="1"/>
    </xf>
    <xf numFmtId="168" fontId="4" fillId="0" borderId="19" xfId="1" applyNumberFormat="1" applyFont="1" applyFill="1" applyBorder="1" applyAlignment="1" applyProtection="1">
      <protection hidden="1"/>
    </xf>
    <xf numFmtId="173" fontId="16" fillId="0" borderId="47" xfId="1" applyNumberFormat="1" applyFont="1" applyFill="1" applyBorder="1" applyAlignment="1" applyProtection="1">
      <protection hidden="1"/>
    </xf>
    <xf numFmtId="173" fontId="16" fillId="0" borderId="19" xfId="1" applyNumberFormat="1" applyFont="1" applyFill="1" applyBorder="1" applyAlignment="1" applyProtection="1">
      <protection hidden="1"/>
    </xf>
    <xf numFmtId="173" fontId="16" fillId="0" borderId="1" xfId="1" applyNumberFormat="1" applyFont="1" applyFill="1" applyBorder="1" applyAlignment="1" applyProtection="1">
      <protection hidden="1"/>
    </xf>
    <xf numFmtId="167" fontId="16" fillId="0" borderId="20" xfId="1" applyNumberFormat="1" applyFont="1" applyFill="1" applyBorder="1" applyAlignment="1" applyProtection="1">
      <protection hidden="1"/>
    </xf>
    <xf numFmtId="167" fontId="16" fillId="0" borderId="1" xfId="1" applyNumberFormat="1" applyFont="1" applyFill="1" applyBorder="1" applyAlignment="1" applyProtection="1">
      <protection hidden="1"/>
    </xf>
    <xf numFmtId="169" fontId="16" fillId="0" borderId="19" xfId="1" applyNumberFormat="1" applyFont="1" applyFill="1" applyBorder="1" applyAlignment="1" applyProtection="1">
      <protection hidden="1"/>
    </xf>
    <xf numFmtId="168" fontId="16" fillId="0" borderId="19" xfId="1" applyNumberFormat="1" applyFont="1" applyFill="1" applyBorder="1" applyAlignment="1" applyProtection="1">
      <protection hidden="1"/>
    </xf>
    <xf numFmtId="173" fontId="15" fillId="0" borderId="19" xfId="1" applyNumberFormat="1" applyFont="1" applyFill="1" applyBorder="1" applyAlignment="1" applyProtection="1">
      <protection hidden="1"/>
    </xf>
    <xf numFmtId="173" fontId="15" fillId="0" borderId="1" xfId="1" applyNumberFormat="1" applyFont="1" applyFill="1" applyBorder="1" applyAlignment="1" applyProtection="1">
      <protection hidden="1"/>
    </xf>
    <xf numFmtId="167" fontId="15" fillId="0" borderId="20" xfId="1" applyNumberFormat="1" applyFont="1" applyFill="1" applyBorder="1" applyAlignment="1" applyProtection="1">
      <protection hidden="1"/>
    </xf>
    <xf numFmtId="168" fontId="5" fillId="0" borderId="19" xfId="5" applyNumberFormat="1" applyFont="1" applyFill="1" applyBorder="1" applyAlignment="1" applyProtection="1">
      <alignment horizontal="right" wrapText="1"/>
      <protection hidden="1"/>
    </xf>
    <xf numFmtId="0" fontId="4" fillId="0" borderId="19" xfId="1" applyNumberFormat="1" applyFill="1" applyBorder="1" applyProtection="1">
      <protection hidden="1"/>
    </xf>
    <xf numFmtId="0" fontId="4" fillId="0" borderId="10" xfId="1" applyNumberFormat="1" applyFill="1" applyBorder="1" applyProtection="1">
      <protection hidden="1"/>
    </xf>
    <xf numFmtId="173" fontId="24" fillId="0" borderId="19" xfId="1" applyNumberFormat="1" applyFont="1" applyFill="1" applyBorder="1" applyAlignment="1" applyProtection="1">
      <protection hidden="1"/>
    </xf>
    <xf numFmtId="173" fontId="24" fillId="0" borderId="1" xfId="1" applyNumberFormat="1" applyFont="1" applyFill="1" applyBorder="1" applyAlignment="1" applyProtection="1">
      <protection hidden="1"/>
    </xf>
    <xf numFmtId="167" fontId="24" fillId="0" borderId="20" xfId="1" applyNumberFormat="1" applyFont="1" applyFill="1" applyBorder="1" applyAlignment="1" applyProtection="1">
      <protection hidden="1"/>
    </xf>
    <xf numFmtId="0" fontId="4" fillId="0" borderId="23" xfId="1" applyNumberFormat="1" applyFill="1" applyBorder="1" applyProtection="1">
      <protection hidden="1"/>
    </xf>
    <xf numFmtId="173" fontId="4" fillId="0" borderId="48" xfId="1" applyNumberFormat="1" applyFont="1" applyFill="1" applyBorder="1" applyAlignment="1" applyProtection="1">
      <protection hidden="1"/>
    </xf>
    <xf numFmtId="173" fontId="4" fillId="0" borderId="24" xfId="1" applyNumberFormat="1" applyFont="1" applyFill="1" applyBorder="1" applyAlignment="1" applyProtection="1">
      <protection hidden="1"/>
    </xf>
    <xf numFmtId="173" fontId="15" fillId="0" borderId="24" xfId="1" applyNumberFormat="1" applyFont="1" applyFill="1" applyBorder="1" applyAlignment="1" applyProtection="1">
      <protection hidden="1"/>
    </xf>
    <xf numFmtId="173" fontId="15" fillId="0" borderId="12" xfId="1" applyNumberFormat="1" applyFont="1" applyFill="1" applyBorder="1" applyAlignment="1" applyProtection="1">
      <protection hidden="1"/>
    </xf>
    <xf numFmtId="167" fontId="15" fillId="0" borderId="25" xfId="1" applyNumberFormat="1" applyFont="1" applyFill="1" applyBorder="1" applyAlignment="1" applyProtection="1">
      <protection hidden="1"/>
    </xf>
    <xf numFmtId="167" fontId="4" fillId="0" borderId="12" xfId="1" applyNumberFormat="1" applyFont="1" applyFill="1" applyBorder="1" applyAlignment="1" applyProtection="1">
      <protection hidden="1"/>
    </xf>
    <xf numFmtId="169" fontId="4" fillId="0" borderId="24" xfId="1" applyNumberFormat="1" applyFont="1" applyFill="1" applyBorder="1" applyAlignment="1" applyProtection="1">
      <protection hidden="1"/>
    </xf>
    <xf numFmtId="168" fontId="4" fillId="0" borderId="24" xfId="1" applyNumberFormat="1" applyFont="1" applyFill="1" applyBorder="1" applyAlignment="1" applyProtection="1">
      <protection hidden="1"/>
    </xf>
    <xf numFmtId="0" fontId="24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4" fillId="0" borderId="32" xfId="1" applyNumberFormat="1" applyFont="1" applyFill="1" applyBorder="1" applyAlignment="1" applyProtection="1">
      <alignment horizontal="center" vertical="center" wrapText="1"/>
      <protection hidden="1"/>
    </xf>
    <xf numFmtId="0" fontId="24" fillId="0" borderId="32" xfId="1" applyNumberFormat="1" applyFont="1" applyFill="1" applyBorder="1" applyAlignment="1" applyProtection="1">
      <alignment horizontal="center" vertical="center"/>
      <protection hidden="1"/>
    </xf>
    <xf numFmtId="0" fontId="24" fillId="0" borderId="33" xfId="1" applyNumberFormat="1" applyFont="1" applyFill="1" applyBorder="1" applyAlignment="1" applyProtection="1">
      <alignment horizontal="center" vertical="center"/>
      <protection hidden="1"/>
    </xf>
    <xf numFmtId="0" fontId="4" fillId="0" borderId="30" xfId="1" applyFill="1" applyBorder="1" applyProtection="1">
      <protection hidden="1"/>
    </xf>
    <xf numFmtId="0" fontId="4" fillId="0" borderId="0" xfId="6" applyFill="1" applyAlignment="1" applyProtection="1">
      <alignment horizontal="right"/>
      <protection hidden="1"/>
    </xf>
    <xf numFmtId="0" fontId="4" fillId="0" borderId="0" xfId="1" applyFill="1" applyProtection="1"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6" fillId="0" borderId="0" xfId="1" applyNumberFormat="1" applyFont="1" applyFill="1" applyAlignment="1" applyProtection="1">
      <alignment horizontal="centerContinuous"/>
      <protection hidden="1"/>
    </xf>
    <xf numFmtId="173" fontId="5" fillId="0" borderId="0" xfId="7" applyNumberFormat="1" applyFont="1" applyFill="1" applyAlignment="1" applyProtection="1">
      <protection hidden="1"/>
    </xf>
    <xf numFmtId="0" fontId="5" fillId="0" borderId="0" xfId="7" applyNumberFormat="1" applyFont="1" applyFill="1" applyAlignment="1" applyProtection="1">
      <protection hidden="1"/>
    </xf>
    <xf numFmtId="0" fontId="27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175" fontId="20" fillId="0" borderId="1" xfId="3" applyNumberFormat="1" applyFont="1" applyBorder="1" applyAlignment="1">
      <alignment horizontal="center" vertical="center" wrapText="1"/>
    </xf>
    <xf numFmtId="43" fontId="13" fillId="0" borderId="1" xfId="3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175" fontId="20" fillId="0" borderId="1" xfId="3" applyNumberFormat="1" applyFont="1" applyFill="1" applyBorder="1"/>
    <xf numFmtId="43" fontId="20" fillId="0" borderId="1" xfId="3" applyFont="1" applyBorder="1"/>
    <xf numFmtId="49" fontId="20" fillId="0" borderId="1" xfId="3" applyNumberFormat="1" applyFont="1" applyBorder="1" applyAlignment="1">
      <alignment horizontal="center"/>
    </xf>
    <xf numFmtId="176" fontId="3" fillId="0" borderId="43" xfId="0" applyNumberFormat="1" applyFont="1" applyFill="1" applyBorder="1" applyAlignment="1">
      <alignment horizontal="right"/>
    </xf>
    <xf numFmtId="0" fontId="13" fillId="0" borderId="1" xfId="0" applyFont="1" applyBorder="1"/>
    <xf numFmtId="175" fontId="28" fillId="0" borderId="1" xfId="3" applyNumberFormat="1" applyFont="1" applyFill="1" applyBorder="1"/>
    <xf numFmtId="49" fontId="13" fillId="0" borderId="1" xfId="3" applyNumberFormat="1" applyFont="1" applyBorder="1" applyAlignment="1">
      <alignment horizontal="center"/>
    </xf>
    <xf numFmtId="176" fontId="22" fillId="0" borderId="42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0" fillId="0" borderId="0" xfId="0" applyNumberFormat="1"/>
    <xf numFmtId="0" fontId="30" fillId="0" borderId="0" xfId="8" applyFont="1"/>
    <xf numFmtId="0" fontId="30" fillId="0" borderId="0" xfId="8" applyFont="1" applyAlignment="1">
      <alignment horizontal="center" vertical="center"/>
    </xf>
    <xf numFmtId="0" fontId="31" fillId="0" borderId="0" xfId="8" applyFont="1"/>
    <xf numFmtId="174" fontId="31" fillId="0" borderId="1" xfId="9" applyFont="1" applyBorder="1"/>
    <xf numFmtId="0" fontId="31" fillId="0" borderId="1" xfId="8" applyFont="1" applyFill="1" applyBorder="1" applyAlignment="1">
      <alignment horizontal="left" wrapText="1"/>
    </xf>
    <xf numFmtId="0" fontId="31" fillId="0" borderId="1" xfId="8" applyNumberFormat="1" applyFont="1" applyFill="1" applyBorder="1" applyAlignment="1">
      <alignment horizontal="center"/>
    </xf>
    <xf numFmtId="0" fontId="30" fillId="0" borderId="1" xfId="8" applyFont="1" applyBorder="1"/>
    <xf numFmtId="0" fontId="30" fillId="0" borderId="1" xfId="8" applyFont="1" applyFill="1" applyBorder="1" applyAlignment="1">
      <alignment wrapText="1"/>
    </xf>
    <xf numFmtId="49" fontId="30" fillId="0" borderId="1" xfId="8" applyNumberFormat="1" applyFont="1" applyFill="1" applyBorder="1" applyAlignment="1">
      <alignment horizontal="center"/>
    </xf>
    <xf numFmtId="0" fontId="30" fillId="0" borderId="1" xfId="8" applyFont="1" applyFill="1" applyBorder="1" applyAlignment="1">
      <alignment horizontal="left" wrapText="1"/>
    </xf>
    <xf numFmtId="49" fontId="32" fillId="0" borderId="1" xfId="8" applyNumberFormat="1" applyFont="1" applyFill="1" applyBorder="1" applyAlignment="1">
      <alignment horizontal="center"/>
    </xf>
    <xf numFmtId="0" fontId="30" fillId="0" borderId="0" xfId="8" applyFont="1" applyAlignment="1">
      <alignment wrapText="1"/>
    </xf>
    <xf numFmtId="0" fontId="30" fillId="0" borderId="1" xfId="8" applyFont="1" applyBorder="1" applyAlignment="1">
      <alignment wrapText="1"/>
    </xf>
    <xf numFmtId="0" fontId="31" fillId="0" borderId="0" xfId="8" applyFont="1" applyAlignment="1">
      <alignment wrapText="1"/>
    </xf>
    <xf numFmtId="0" fontId="31" fillId="0" borderId="1" xfId="8" applyFont="1" applyBorder="1" applyAlignment="1">
      <alignment wrapText="1"/>
    </xf>
    <xf numFmtId="49" fontId="31" fillId="0" borderId="1" xfId="8" applyNumberFormat="1" applyFont="1" applyFill="1" applyBorder="1" applyAlignment="1">
      <alignment horizontal="center"/>
    </xf>
    <xf numFmtId="177" fontId="33" fillId="0" borderId="1" xfId="9" applyNumberFormat="1" applyFont="1" applyBorder="1" applyAlignment="1">
      <alignment horizontal="right" wrapText="1"/>
    </xf>
    <xf numFmtId="177" fontId="30" fillId="0" borderId="1" xfId="9" applyNumberFormat="1" applyFont="1" applyBorder="1" applyAlignment="1">
      <alignment horizontal="right" wrapText="1"/>
    </xf>
    <xf numFmtId="0" fontId="30" fillId="0" borderId="0" xfId="8" applyFont="1" applyAlignment="1">
      <alignment horizontal="center" vertical="center" wrapText="1"/>
    </xf>
    <xf numFmtId="176" fontId="30" fillId="0" borderId="1" xfId="8" applyNumberFormat="1" applyFont="1" applyBorder="1" applyAlignment="1">
      <alignment horizontal="right" vertical="center" wrapText="1"/>
    </xf>
    <xf numFmtId="0" fontId="30" fillId="2" borderId="0" xfId="8" applyFont="1" applyFill="1"/>
    <xf numFmtId="0" fontId="30" fillId="2" borderId="0" xfId="8" applyFont="1" applyFill="1" applyAlignment="1">
      <alignment horizontal="center" vertical="center"/>
    </xf>
    <xf numFmtId="176" fontId="30" fillId="2" borderId="1" xfId="8" applyNumberFormat="1" applyFont="1" applyFill="1" applyBorder="1" applyAlignment="1">
      <alignment horizontal="right" vertical="center"/>
    </xf>
    <xf numFmtId="176" fontId="30" fillId="0" borderId="1" xfId="8" applyNumberFormat="1" applyFont="1" applyBorder="1" applyAlignment="1">
      <alignment horizontal="right" vertical="center"/>
    </xf>
    <xf numFmtId="0" fontId="30" fillId="0" borderId="1" xfId="8" applyFont="1" applyFill="1" applyBorder="1" applyAlignment="1">
      <alignment horizontal="left" vertical="top" wrapText="1"/>
    </xf>
    <xf numFmtId="4" fontId="31" fillId="0" borderId="1" xfId="8" applyNumberFormat="1" applyFont="1" applyFill="1" applyBorder="1" applyAlignment="1">
      <alignment vertical="center"/>
    </xf>
    <xf numFmtId="0" fontId="31" fillId="0" borderId="1" xfId="8" applyFont="1" applyFill="1" applyBorder="1" applyAlignment="1">
      <alignment horizontal="left" vertical="top" wrapText="1"/>
    </xf>
    <xf numFmtId="0" fontId="30" fillId="0" borderId="0" xfId="8" applyFont="1" applyAlignment="1">
      <alignment horizontal="center"/>
    </xf>
    <xf numFmtId="0" fontId="30" fillId="0" borderId="1" xfId="8" applyFont="1" applyBorder="1" applyAlignment="1">
      <alignment horizontal="center" vertical="center"/>
    </xf>
    <xf numFmtId="0" fontId="30" fillId="0" borderId="1" xfId="8" applyFont="1" applyBorder="1" applyAlignment="1">
      <alignment horizontal="center"/>
    </xf>
    <xf numFmtId="0" fontId="30" fillId="0" borderId="0" xfId="8" applyFont="1" applyAlignment="1">
      <alignment vertical="center"/>
    </xf>
    <xf numFmtId="0" fontId="30" fillId="0" borderId="1" xfId="8" applyFont="1" applyBorder="1" applyAlignment="1">
      <alignment horizontal="center" vertical="center" wrapText="1"/>
    </xf>
    <xf numFmtId="0" fontId="30" fillId="0" borderId="49" xfId="8" applyFont="1" applyBorder="1" applyAlignment="1">
      <alignment horizontal="right" vertical="center" wrapText="1"/>
    </xf>
    <xf numFmtId="0" fontId="30" fillId="0" borderId="49" xfId="8" applyFont="1" applyBorder="1" applyAlignment="1">
      <alignment vertical="center" wrapText="1"/>
    </xf>
    <xf numFmtId="0" fontId="30" fillId="0" borderId="0" xfId="8" applyFont="1" applyAlignment="1">
      <alignment vertic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/>
    <xf numFmtId="0" fontId="16" fillId="0" borderId="0" xfId="1" applyFont="1" applyAlignment="1">
      <alignment horizontal="center" wrapText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9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30" xfId="1" applyNumberFormat="1" applyFont="1" applyFill="1" applyBorder="1" applyAlignment="1" applyProtection="1">
      <alignment horizontal="center" vertical="justify"/>
      <protection hidden="1"/>
    </xf>
    <xf numFmtId="0" fontId="19" fillId="0" borderId="33" xfId="1" applyNumberFormat="1" applyFont="1" applyFill="1" applyBorder="1" applyAlignment="1" applyProtection="1">
      <alignment horizontal="center" vertical="justify"/>
      <protection hidden="1"/>
    </xf>
    <xf numFmtId="0" fontId="19" fillId="0" borderId="34" xfId="1" applyNumberFormat="1" applyFont="1" applyFill="1" applyBorder="1" applyAlignment="1" applyProtection="1">
      <alignment horizontal="center" vertical="justify"/>
      <protection hidden="1"/>
    </xf>
    <xf numFmtId="167" fontId="19" fillId="0" borderId="11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27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2" xfId="1" applyNumberFormat="1" applyFont="1" applyFill="1" applyBorder="1" applyAlignment="1" applyProtection="1">
      <protection hidden="1"/>
    </xf>
    <xf numFmtId="167" fontId="18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23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18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3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23" fillId="0" borderId="23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19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4" applyFont="1" applyAlignment="1">
      <alignment horizontal="center" wrapText="1"/>
    </xf>
    <xf numFmtId="0" fontId="12" fillId="0" borderId="0" xfId="4" quotePrefix="1" applyFont="1" applyAlignment="1">
      <alignment horizontal="center" wrapText="1"/>
    </xf>
    <xf numFmtId="0" fontId="12" fillId="0" borderId="0" xfId="4" applyFont="1" applyBorder="1" applyAlignment="1">
      <alignment horizontal="center" vertical="top" wrapText="1"/>
    </xf>
    <xf numFmtId="0" fontId="6" fillId="0" borderId="0" xfId="4" applyFont="1" applyAlignment="1">
      <alignment horizontal="center"/>
    </xf>
    <xf numFmtId="0" fontId="15" fillId="0" borderId="10" xfId="1" applyNumberFormat="1" applyFont="1" applyFill="1" applyBorder="1" applyAlignment="1" applyProtection="1">
      <alignment wrapText="1"/>
      <protection hidden="1"/>
    </xf>
    <xf numFmtId="0" fontId="15" fillId="0" borderId="23" xfId="1" applyNumberFormat="1" applyFont="1" applyFill="1" applyBorder="1" applyAlignment="1" applyProtection="1">
      <alignment wrapText="1"/>
      <protection hidden="1"/>
    </xf>
    <xf numFmtId="0" fontId="24" fillId="0" borderId="10" xfId="1" applyNumberFormat="1" applyFont="1" applyFill="1" applyBorder="1" applyAlignment="1" applyProtection="1">
      <alignment wrapText="1"/>
      <protection hidden="1"/>
    </xf>
    <xf numFmtId="0" fontId="24" fillId="0" borderId="23" xfId="1" applyNumberFormat="1" applyFont="1" applyFill="1" applyBorder="1" applyAlignment="1" applyProtection="1">
      <alignment wrapText="1"/>
      <protection hidden="1"/>
    </xf>
    <xf numFmtId="0" fontId="4" fillId="0" borderId="10" xfId="1" applyNumberFormat="1" applyFont="1" applyFill="1" applyBorder="1" applyAlignment="1" applyProtection="1">
      <alignment wrapText="1"/>
      <protection hidden="1"/>
    </xf>
    <xf numFmtId="0" fontId="4" fillId="0" borderId="23" xfId="1" applyNumberFormat="1" applyFont="1" applyFill="1" applyBorder="1" applyAlignment="1" applyProtection="1">
      <alignment wrapText="1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16" fillId="0" borderId="23" xfId="1" applyNumberFormat="1" applyFont="1" applyFill="1" applyBorder="1" applyAlignment="1" applyProtection="1">
      <alignment wrapText="1"/>
      <protection hidden="1"/>
    </xf>
    <xf numFmtId="0" fontId="15" fillId="0" borderId="46" xfId="1" applyNumberFormat="1" applyFont="1" applyFill="1" applyBorder="1" applyAlignment="1" applyProtection="1">
      <alignment horizontal="center" wrapText="1"/>
      <protection hidden="1"/>
    </xf>
    <xf numFmtId="0" fontId="15" fillId="0" borderId="45" xfId="1" applyNumberFormat="1" applyFont="1" applyFill="1" applyBorder="1" applyAlignment="1" applyProtection="1">
      <alignment horizontal="center" wrapText="1"/>
      <protection hidden="1"/>
    </xf>
    <xf numFmtId="0" fontId="4" fillId="0" borderId="1" xfId="1" applyNumberFormat="1" applyFont="1" applyFill="1" applyBorder="1" applyAlignment="1" applyProtection="1">
      <alignment wrapText="1"/>
      <protection hidden="1"/>
    </xf>
    <xf numFmtId="0" fontId="4" fillId="0" borderId="19" xfId="1" applyNumberFormat="1" applyFont="1" applyFill="1" applyBorder="1" applyAlignment="1" applyProtection="1">
      <alignment wrapText="1"/>
      <protection hidden="1"/>
    </xf>
    <xf numFmtId="0" fontId="26" fillId="0" borderId="0" xfId="1" applyNumberFormat="1" applyFont="1" applyFill="1" applyAlignment="1" applyProtection="1">
      <protection hidden="1"/>
    </xf>
    <xf numFmtId="0" fontId="15" fillId="0" borderId="1" xfId="1" applyNumberFormat="1" applyFont="1" applyFill="1" applyBorder="1" applyAlignment="1" applyProtection="1">
      <alignment horizontal="center" wrapText="1"/>
      <protection hidden="1"/>
    </xf>
    <xf numFmtId="0" fontId="15" fillId="0" borderId="19" xfId="1" applyNumberFormat="1" applyFont="1" applyFill="1" applyBorder="1" applyAlignment="1" applyProtection="1">
      <alignment horizontal="center" wrapText="1"/>
      <protection hidden="1"/>
    </xf>
    <xf numFmtId="0" fontId="15" fillId="0" borderId="20" xfId="1" applyNumberFormat="1" applyFont="1" applyFill="1" applyBorder="1" applyAlignment="1" applyProtection="1">
      <alignment horizontal="center" wrapText="1"/>
      <protection hidden="1"/>
    </xf>
    <xf numFmtId="0" fontId="26" fillId="0" borderId="0" xfId="1" applyNumberFormat="1" applyFont="1" applyFill="1" applyAlignment="1" applyProtection="1">
      <alignment horizontal="center" vertical="distributed"/>
      <protection hidden="1"/>
    </xf>
    <xf numFmtId="0" fontId="4" fillId="0" borderId="11" xfId="1" applyNumberFormat="1" applyFont="1" applyFill="1" applyBorder="1" applyAlignment="1" applyProtection="1">
      <alignment wrapText="1"/>
      <protection hidden="1"/>
    </xf>
    <xf numFmtId="0" fontId="4" fillId="0" borderId="27" xfId="1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30" fillId="0" borderId="0" xfId="8" applyFont="1" applyAlignment="1">
      <alignment horizontal="center" vertical="center" wrapText="1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6" fillId="0" borderId="0" xfId="1" applyNumberFormat="1" applyFont="1" applyFill="1" applyAlignment="1" applyProtection="1">
      <alignment horizontal="left"/>
      <protection hidden="1"/>
    </xf>
    <xf numFmtId="0" fontId="16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28" xfId="1" applyNumberFormat="1" applyFont="1" applyFill="1" applyBorder="1" applyAlignment="1" applyProtection="1">
      <alignment horizontal="center" vertical="justify"/>
      <protection hidden="1"/>
    </xf>
    <xf numFmtId="0" fontId="6" fillId="0" borderId="35" xfId="1" applyNumberFormat="1" applyFont="1" applyFill="1" applyBorder="1" applyAlignment="1" applyProtection="1">
      <alignment horizontal="center" vertical="justify"/>
      <protection hidden="1"/>
    </xf>
    <xf numFmtId="0" fontId="6" fillId="0" borderId="50" xfId="1" applyNumberFormat="1" applyFont="1" applyFill="1" applyBorder="1" applyAlignment="1" applyProtection="1">
      <alignment horizontal="center" vertical="top" wrapText="1"/>
      <protection hidden="1"/>
    </xf>
    <xf numFmtId="167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8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47" xfId="1" applyNumberFormat="1" applyFont="1" applyFill="1" applyBorder="1" applyAlignment="1" applyProtection="1">
      <protection hidden="1"/>
    </xf>
    <xf numFmtId="167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4" fontId="5" fillId="0" borderId="47" xfId="1" applyNumberFormat="1" applyFont="1" applyFill="1" applyBorder="1" applyAlignment="1" applyProtection="1">
      <protection hidden="1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23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1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21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20" xfId="1" applyNumberFormat="1" applyFont="1" applyFill="1" applyBorder="1" applyAlignment="1" applyProtection="1">
      <alignment horizontal="center" vertical="justify" wrapText="1"/>
      <protection hidden="1"/>
    </xf>
    <xf numFmtId="167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0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0" applyFont="1" applyAlignment="1">
      <alignment horizontal="left"/>
    </xf>
    <xf numFmtId="0" fontId="6" fillId="0" borderId="38" xfId="1" applyNumberFormat="1" applyFont="1" applyFill="1" applyBorder="1" applyAlignment="1" applyProtection="1">
      <alignment horizontal="left" vertical="justify"/>
      <protection hidden="1"/>
    </xf>
    <xf numFmtId="0" fontId="5" fillId="0" borderId="38" xfId="1" applyNumberFormat="1" applyFont="1" applyFill="1" applyBorder="1" applyAlignment="1" applyProtection="1">
      <alignment wrapText="1"/>
      <protection hidden="1"/>
    </xf>
    <xf numFmtId="0" fontId="6" fillId="0" borderId="38" xfId="1" applyNumberFormat="1" applyFont="1" applyFill="1" applyBorder="1" applyAlignment="1" applyProtection="1">
      <alignment horizontal="right" wrapText="1"/>
      <protection hidden="1"/>
    </xf>
    <xf numFmtId="4" fontId="6" fillId="0" borderId="38" xfId="1" applyNumberFormat="1" applyFont="1" applyFill="1" applyBorder="1" applyAlignment="1" applyProtection="1">
      <protection hidden="1"/>
    </xf>
    <xf numFmtId="4" fontId="6" fillId="0" borderId="37" xfId="1" applyNumberFormat="1" applyFont="1" applyFill="1" applyBorder="1" applyAlignment="1" applyProtection="1"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167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34" fillId="0" borderId="0" xfId="0" applyFont="1"/>
    <xf numFmtId="168" fontId="35" fillId="0" borderId="1" xfId="0" applyNumberFormat="1" applyFont="1" applyBorder="1" applyAlignment="1">
      <alignment horizontal="right" vertical="center" wrapText="1"/>
    </xf>
    <xf numFmtId="167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168" fontId="36" fillId="0" borderId="1" xfId="0" applyNumberFormat="1" applyFont="1" applyBorder="1" applyAlignment="1">
      <alignment horizontal="right" vertical="center" wrapText="1"/>
    </xf>
    <xf numFmtId="1" fontId="35" fillId="0" borderId="1" xfId="0" applyNumberFormat="1" applyFont="1" applyBorder="1" applyAlignment="1">
      <alignment horizontal="right" vertical="center" wrapText="1"/>
    </xf>
    <xf numFmtId="0" fontId="6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3" xfId="1" applyNumberFormat="1" applyFont="1" applyFill="1" applyBorder="1" applyAlignment="1" applyProtection="1">
      <alignment wrapText="1"/>
      <protection hidden="1"/>
    </xf>
  </cellXfs>
  <cellStyles count="10">
    <cellStyle name="Обычный" xfId="0" builtinId="0"/>
    <cellStyle name="Обычный 2" xfId="1"/>
    <cellStyle name="Обычный 2 2" xfId="2"/>
    <cellStyle name="Обычный 2 2 2" xfId="5"/>
    <cellStyle name="Обычный 2 3" xfId="7"/>
    <cellStyle name="Обычный 2 7" xfId="6"/>
    <cellStyle name="Обычный 3" xfId="4"/>
    <cellStyle name="Обычный 4" xfId="8"/>
    <cellStyle name="Финансовый" xfId="3" builtinId="3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1.710937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21</v>
      </c>
      <c r="D3" s="5"/>
      <c r="E3" s="6"/>
    </row>
    <row r="4" spans="1:5" ht="18" customHeight="1" x14ac:dyDescent="0.25">
      <c r="A4" s="1"/>
      <c r="B4" s="1"/>
      <c r="C4" s="7" t="s">
        <v>31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346" t="s">
        <v>2</v>
      </c>
      <c r="B6" s="347"/>
      <c r="C6" s="347"/>
      <c r="D6" s="2"/>
      <c r="E6" s="2"/>
    </row>
    <row r="7" spans="1:5" ht="18.75" x14ac:dyDescent="0.3">
      <c r="A7" s="348" t="s">
        <v>22</v>
      </c>
      <c r="B7" s="348"/>
      <c r="C7" s="348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10" t="s">
        <v>23</v>
      </c>
      <c r="B10" s="10" t="s">
        <v>24</v>
      </c>
      <c r="C10" s="17" t="s">
        <v>25</v>
      </c>
      <c r="D10" s="10" t="s">
        <v>26</v>
      </c>
      <c r="E10" s="10" t="s">
        <v>27</v>
      </c>
    </row>
    <row r="11" spans="1:5" ht="46.5" customHeight="1" x14ac:dyDescent="0.25">
      <c r="A11" s="10" t="s">
        <v>3</v>
      </c>
      <c r="B11" s="11" t="s">
        <v>4</v>
      </c>
      <c r="C11" s="8">
        <v>0</v>
      </c>
      <c r="D11" s="9">
        <v>0</v>
      </c>
      <c r="E11" s="9">
        <v>0</v>
      </c>
    </row>
    <row r="12" spans="1:5" ht="39.75" customHeight="1" x14ac:dyDescent="0.25">
      <c r="A12" s="10" t="s">
        <v>5</v>
      </c>
      <c r="B12" s="11" t="s">
        <v>6</v>
      </c>
      <c r="C12" s="8">
        <f>C13+C17</f>
        <v>0</v>
      </c>
      <c r="D12" s="9">
        <v>0</v>
      </c>
      <c r="E12" s="9">
        <v>0</v>
      </c>
    </row>
    <row r="13" spans="1:5" ht="21.75" customHeight="1" x14ac:dyDescent="0.25">
      <c r="A13" s="10" t="s">
        <v>7</v>
      </c>
      <c r="B13" s="11" t="s">
        <v>8</v>
      </c>
      <c r="C13" s="13">
        <v>-5721600</v>
      </c>
      <c r="D13" s="12">
        <v>-5316600</v>
      </c>
      <c r="E13" s="9">
        <v>-5237700</v>
      </c>
    </row>
    <row r="14" spans="1:5" ht="24.75" customHeight="1" x14ac:dyDescent="0.25">
      <c r="A14" s="10" t="s">
        <v>9</v>
      </c>
      <c r="B14" s="11" t="s">
        <v>10</v>
      </c>
      <c r="C14" s="13">
        <v>-5721600</v>
      </c>
      <c r="D14" s="12">
        <v>-5316600</v>
      </c>
      <c r="E14" s="9">
        <v>-5237700</v>
      </c>
    </row>
    <row r="15" spans="1:5" ht="31.5" customHeight="1" x14ac:dyDescent="0.25">
      <c r="A15" s="10" t="s">
        <v>11</v>
      </c>
      <c r="B15" s="11" t="s">
        <v>12</v>
      </c>
      <c r="C15" s="13">
        <v>-5721600</v>
      </c>
      <c r="D15" s="12">
        <v>-5316600</v>
      </c>
      <c r="E15" s="9">
        <v>-5237700</v>
      </c>
    </row>
    <row r="16" spans="1:5" ht="31.5" x14ac:dyDescent="0.25">
      <c r="A16" s="10" t="s">
        <v>13</v>
      </c>
      <c r="B16" s="11" t="s">
        <v>28</v>
      </c>
      <c r="C16" s="13">
        <v>-5721600</v>
      </c>
      <c r="D16" s="12">
        <v>-5316600</v>
      </c>
      <c r="E16" s="9">
        <v>-5237700</v>
      </c>
    </row>
    <row r="17" spans="1:5" ht="25.5" customHeight="1" x14ac:dyDescent="0.25">
      <c r="A17" s="10" t="s">
        <v>14</v>
      </c>
      <c r="B17" s="11" t="s">
        <v>15</v>
      </c>
      <c r="C17" s="13">
        <v>5721600</v>
      </c>
      <c r="D17" s="12">
        <v>5316600</v>
      </c>
      <c r="E17" s="9">
        <v>5237700</v>
      </c>
    </row>
    <row r="18" spans="1:5" ht="23.25" customHeight="1" x14ac:dyDescent="0.25">
      <c r="A18" s="10" t="s">
        <v>16</v>
      </c>
      <c r="B18" s="11" t="s">
        <v>17</v>
      </c>
      <c r="C18" s="13">
        <v>5721600</v>
      </c>
      <c r="D18" s="12">
        <v>5316600</v>
      </c>
      <c r="E18" s="9">
        <v>5237700</v>
      </c>
    </row>
    <row r="19" spans="1:5" ht="31.5" customHeight="1" x14ac:dyDescent="0.25">
      <c r="A19" s="10" t="s">
        <v>18</v>
      </c>
      <c r="B19" s="11" t="s">
        <v>19</v>
      </c>
      <c r="C19" s="14">
        <v>5721600</v>
      </c>
      <c r="D19" s="12">
        <v>5316600</v>
      </c>
      <c r="E19" s="9">
        <v>5237700</v>
      </c>
    </row>
    <row r="20" spans="1:5" ht="41.25" customHeight="1" x14ac:dyDescent="0.2">
      <c r="A20" s="10" t="s">
        <v>20</v>
      </c>
      <c r="B20" s="11" t="s">
        <v>29</v>
      </c>
      <c r="C20" s="14">
        <v>5721600</v>
      </c>
      <c r="D20" s="15">
        <v>5316600</v>
      </c>
      <c r="E20" s="16">
        <v>5237700</v>
      </c>
    </row>
    <row r="21" spans="1:5" ht="24.75" customHeight="1" x14ac:dyDescent="0.2">
      <c r="A21" s="18"/>
      <c r="B21" s="20" t="s">
        <v>30</v>
      </c>
      <c r="C21" s="19"/>
      <c r="D21" s="18"/>
      <c r="E21" s="18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/>
  </sheetViews>
  <sheetFormatPr defaultRowHeight="12.75" x14ac:dyDescent="0.2"/>
  <cols>
    <col min="1" max="1" width="8.140625" bestFit="1" customWidth="1"/>
    <col min="2" max="2" width="35.85546875" customWidth="1"/>
    <col min="3" max="3" width="9" hidden="1" customWidth="1"/>
    <col min="4" max="4" width="14.42578125" customWidth="1"/>
    <col min="5" max="5" width="13.5703125" customWidth="1"/>
    <col min="6" max="6" width="15.2851562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9.140625" hidden="1" customWidth="1"/>
  </cols>
  <sheetData>
    <row r="1" spans="1:16" ht="15.75" x14ac:dyDescent="0.25">
      <c r="C1" s="5"/>
      <c r="D1" s="5"/>
      <c r="E1" s="290" t="s">
        <v>322</v>
      </c>
    </row>
    <row r="2" spans="1:16" ht="15.75" x14ac:dyDescent="0.25">
      <c r="C2" s="5"/>
      <c r="D2" s="5"/>
      <c r="E2" s="290" t="s">
        <v>320</v>
      </c>
    </row>
    <row r="3" spans="1:16" ht="15.75" x14ac:dyDescent="0.25">
      <c r="C3" s="5"/>
      <c r="D3" s="5"/>
      <c r="E3" s="290" t="s">
        <v>323</v>
      </c>
    </row>
    <row r="4" spans="1:16" x14ac:dyDescent="0.2">
      <c r="B4" s="412"/>
      <c r="C4" s="412"/>
      <c r="D4" s="412"/>
      <c r="E4" s="289" t="s">
        <v>318</v>
      </c>
    </row>
    <row r="5" spans="1:16" x14ac:dyDescent="0.2">
      <c r="B5" s="412"/>
      <c r="C5" s="412"/>
      <c r="D5" s="412"/>
    </row>
    <row r="6" spans="1:16" ht="20.25" x14ac:dyDescent="0.3">
      <c r="A6" s="413" t="s">
        <v>324</v>
      </c>
      <c r="B6" s="413"/>
      <c r="C6" s="413"/>
      <c r="D6" s="413"/>
      <c r="E6" s="413"/>
      <c r="F6" s="413"/>
    </row>
    <row r="7" spans="1:16" ht="20.25" x14ac:dyDescent="0.3">
      <c r="A7" s="291"/>
      <c r="B7" s="291"/>
      <c r="C7" s="291"/>
      <c r="D7" s="291"/>
    </row>
    <row r="8" spans="1:16" ht="20.25" x14ac:dyDescent="0.3">
      <c r="A8" s="291"/>
      <c r="B8" s="291"/>
      <c r="C8" s="291"/>
      <c r="F8" s="292" t="s">
        <v>325</v>
      </c>
    </row>
    <row r="9" spans="1:16" ht="20.25" x14ac:dyDescent="0.3">
      <c r="A9" s="291"/>
      <c r="B9" s="291"/>
      <c r="C9" s="291"/>
      <c r="F9" s="292"/>
    </row>
    <row r="10" spans="1:16" ht="20.25" x14ac:dyDescent="0.3">
      <c r="A10" s="413" t="s">
        <v>326</v>
      </c>
      <c r="B10" s="413"/>
      <c r="C10" s="413"/>
      <c r="D10" s="413"/>
      <c r="E10" s="413"/>
      <c r="F10" s="413"/>
    </row>
    <row r="11" spans="1:16" ht="20.25" x14ac:dyDescent="0.3">
      <c r="A11" s="291"/>
      <c r="B11" s="291"/>
      <c r="C11" s="291"/>
      <c r="D11" s="291"/>
      <c r="E11" s="291"/>
      <c r="F11" s="293" t="s">
        <v>316</v>
      </c>
    </row>
    <row r="12" spans="1:16" ht="30" x14ac:dyDescent="0.25">
      <c r="A12" s="294" t="s">
        <v>38</v>
      </c>
      <c r="B12" s="295" t="s">
        <v>327</v>
      </c>
      <c r="C12" s="296" t="s">
        <v>313</v>
      </c>
      <c r="D12" s="297" t="s">
        <v>25</v>
      </c>
      <c r="E12" s="297" t="s">
        <v>26</v>
      </c>
      <c r="F12" s="297" t="s">
        <v>27</v>
      </c>
    </row>
    <row r="13" spans="1:16" ht="15.75" x14ac:dyDescent="0.25">
      <c r="A13" s="298" t="s">
        <v>41</v>
      </c>
      <c r="B13" s="299" t="s">
        <v>328</v>
      </c>
      <c r="C13" s="300">
        <v>545200</v>
      </c>
      <c r="D13" s="301">
        <v>3408600</v>
      </c>
      <c r="E13" s="302" t="s">
        <v>329</v>
      </c>
      <c r="F13" s="301">
        <v>2953700</v>
      </c>
      <c r="G13" s="303">
        <v>92140</v>
      </c>
      <c r="H13" s="303">
        <v>92600</v>
      </c>
      <c r="I13" s="303">
        <v>95115</v>
      </c>
      <c r="K13">
        <f>D13*1.025</f>
        <v>3493814.9999999995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 x14ac:dyDescent="0.25">
      <c r="A14" s="304"/>
      <c r="B14" s="304" t="s">
        <v>309</v>
      </c>
      <c r="C14" s="305">
        <f>SUM(C13:C13)</f>
        <v>545200</v>
      </c>
      <c r="D14" s="306" t="s">
        <v>330</v>
      </c>
      <c r="E14" s="306" t="s">
        <v>329</v>
      </c>
      <c r="F14" s="306" t="s">
        <v>331</v>
      </c>
      <c r="G14" s="303">
        <v>92140</v>
      </c>
      <c r="H14" s="303">
        <v>92600</v>
      </c>
      <c r="I14" s="303">
        <v>95115</v>
      </c>
      <c r="K14">
        <f>D14*1.025</f>
        <v>3493814.9999999995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 x14ac:dyDescent="0.25">
      <c r="F15" s="31"/>
      <c r="G15" s="307">
        <v>2212400</v>
      </c>
      <c r="H15" s="308">
        <v>2223300</v>
      </c>
      <c r="I15" s="309">
        <v>2283700</v>
      </c>
      <c r="N15">
        <v>2212400</v>
      </c>
      <c r="O15">
        <v>2223300</v>
      </c>
      <c r="P15">
        <v>2283700</v>
      </c>
    </row>
    <row r="16" spans="1:16" x14ac:dyDescent="0.2">
      <c r="G16" s="310" t="e">
        <f>#REF!-G15</f>
        <v>#REF!</v>
      </c>
      <c r="H16" s="310" t="e">
        <f>#REF!-H15</f>
        <v>#REF!</v>
      </c>
      <c r="I16" s="310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4">
    <mergeCell ref="B4:D4"/>
    <mergeCell ref="B5:D5"/>
    <mergeCell ref="A6:F6"/>
    <mergeCell ref="A10:F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="87" zoomScaleSheetLayoutView="87" workbookViewId="0"/>
  </sheetViews>
  <sheetFormatPr defaultColWidth="8.7109375" defaultRowHeight="18.75" x14ac:dyDescent="0.3"/>
  <cols>
    <col min="1" max="1" width="8.140625" style="312" customWidth="1"/>
    <col min="2" max="2" width="83.42578125" style="311" customWidth="1"/>
    <col min="3" max="3" width="26.85546875" style="311" customWidth="1"/>
    <col min="4" max="4" width="11" style="311" customWidth="1"/>
    <col min="5" max="16384" width="8.7109375" style="311"/>
  </cols>
  <sheetData>
    <row r="1" spans="1:4" ht="15.75" customHeight="1" x14ac:dyDescent="0.3">
      <c r="C1" s="290" t="s">
        <v>371</v>
      </c>
    </row>
    <row r="2" spans="1:4" ht="15.75" customHeight="1" x14ac:dyDescent="0.3">
      <c r="C2" s="290" t="s">
        <v>320</v>
      </c>
    </row>
    <row r="3" spans="1:4" ht="15.75" customHeight="1" x14ac:dyDescent="0.3">
      <c r="C3" s="290" t="s">
        <v>319</v>
      </c>
    </row>
    <row r="4" spans="1:4" ht="15.75" customHeight="1" x14ac:dyDescent="0.3">
      <c r="A4" s="345"/>
      <c r="B4" s="345"/>
      <c r="C4" s="289" t="s">
        <v>318</v>
      </c>
    </row>
    <row r="5" spans="1:4" ht="15" customHeight="1" x14ac:dyDescent="0.3">
      <c r="A5" s="345"/>
      <c r="B5" s="345"/>
      <c r="C5" s="289"/>
    </row>
    <row r="6" spans="1:4" ht="15.75" customHeight="1" x14ac:dyDescent="0.3">
      <c r="A6" s="414" t="s">
        <v>370</v>
      </c>
      <c r="B6" s="414"/>
      <c r="C6" s="414"/>
    </row>
    <row r="7" spans="1:4" ht="46.5" customHeight="1" x14ac:dyDescent="0.3">
      <c r="A7" s="344"/>
      <c r="B7" s="344"/>
      <c r="C7" s="343" t="s">
        <v>316</v>
      </c>
    </row>
    <row r="8" spans="1:4" s="341" customFormat="1" ht="56.25" customHeight="1" x14ac:dyDescent="0.2">
      <c r="A8" s="342" t="s">
        <v>369</v>
      </c>
      <c r="B8" s="339" t="s">
        <v>24</v>
      </c>
      <c r="C8" s="342" t="s">
        <v>368</v>
      </c>
      <c r="D8" s="312"/>
    </row>
    <row r="9" spans="1:4" s="338" customFormat="1" x14ac:dyDescent="0.3">
      <c r="A9" s="340">
        <v>1</v>
      </c>
      <c r="B9" s="340">
        <v>2</v>
      </c>
      <c r="C9" s="339">
        <v>3</v>
      </c>
      <c r="D9" s="312"/>
    </row>
    <row r="10" spans="1:4" ht="26.25" customHeight="1" x14ac:dyDescent="0.3">
      <c r="A10" s="326">
        <v>1</v>
      </c>
      <c r="B10" s="337" t="s">
        <v>367</v>
      </c>
      <c r="C10" s="336">
        <v>2439.6999999999998</v>
      </c>
      <c r="D10" s="312"/>
    </row>
    <row r="11" spans="1:4" ht="57.75" customHeight="1" x14ac:dyDescent="0.3">
      <c r="A11" s="319" t="s">
        <v>366</v>
      </c>
      <c r="B11" s="335" t="s">
        <v>365</v>
      </c>
      <c r="C11" s="334">
        <v>2368.8000000000002</v>
      </c>
      <c r="D11" s="312"/>
    </row>
    <row r="12" spans="1:4" ht="54" customHeight="1" x14ac:dyDescent="0.3">
      <c r="A12" s="319" t="s">
        <v>364</v>
      </c>
      <c r="B12" s="320" t="s">
        <v>363</v>
      </c>
      <c r="C12" s="334">
        <v>70.900000000000006</v>
      </c>
      <c r="D12" s="312"/>
    </row>
    <row r="13" spans="1:4" ht="40.5" customHeight="1" x14ac:dyDescent="0.3">
      <c r="A13" s="319" t="s">
        <v>362</v>
      </c>
      <c r="B13" s="320" t="s">
        <v>361</v>
      </c>
      <c r="C13" s="334"/>
      <c r="D13" s="312"/>
    </row>
    <row r="14" spans="1:4" ht="21.75" customHeight="1" x14ac:dyDescent="0.3">
      <c r="A14" s="321" t="s">
        <v>360</v>
      </c>
      <c r="B14" s="320" t="s">
        <v>346</v>
      </c>
      <c r="C14" s="334"/>
      <c r="D14" s="312"/>
    </row>
    <row r="15" spans="1:4" x14ac:dyDescent="0.3">
      <c r="A15" s="321"/>
      <c r="B15" s="320" t="s">
        <v>342</v>
      </c>
      <c r="C15" s="334"/>
      <c r="D15" s="312"/>
    </row>
    <row r="16" spans="1:4" x14ac:dyDescent="0.3">
      <c r="A16" s="321"/>
      <c r="B16" s="320" t="s">
        <v>345</v>
      </c>
      <c r="C16" s="334"/>
      <c r="D16" s="312"/>
    </row>
    <row r="17" spans="1:10" ht="24" customHeight="1" x14ac:dyDescent="0.3">
      <c r="A17" s="321" t="s">
        <v>359</v>
      </c>
      <c r="B17" s="320" t="s">
        <v>343</v>
      </c>
      <c r="C17" s="334"/>
      <c r="D17" s="312"/>
    </row>
    <row r="18" spans="1:10" ht="20.25" customHeight="1" x14ac:dyDescent="0.3">
      <c r="A18" s="321"/>
      <c r="B18" s="320" t="s">
        <v>342</v>
      </c>
      <c r="C18" s="334"/>
      <c r="D18" s="312"/>
    </row>
    <row r="19" spans="1:10" x14ac:dyDescent="0.3">
      <c r="A19" s="321"/>
      <c r="B19" s="320" t="s">
        <v>341</v>
      </c>
      <c r="C19" s="334"/>
      <c r="D19" s="312"/>
    </row>
    <row r="20" spans="1:10" ht="23.25" customHeight="1" x14ac:dyDescent="0.3">
      <c r="A20" s="321"/>
      <c r="B20" s="320" t="s">
        <v>340</v>
      </c>
      <c r="C20" s="333"/>
      <c r="D20" s="312"/>
    </row>
    <row r="21" spans="1:10" ht="33.75" customHeight="1" x14ac:dyDescent="0.3">
      <c r="A21" s="319" t="s">
        <v>358</v>
      </c>
      <c r="B21" s="320" t="s">
        <v>338</v>
      </c>
      <c r="C21" s="334"/>
      <c r="D21" s="312"/>
    </row>
    <row r="22" spans="1:10" s="331" customFormat="1" ht="39.75" customHeight="1" x14ac:dyDescent="0.3">
      <c r="A22" s="319" t="s">
        <v>357</v>
      </c>
      <c r="B22" s="320" t="s">
        <v>356</v>
      </c>
      <c r="C22" s="333"/>
      <c r="D22" s="332"/>
    </row>
    <row r="23" spans="1:10" x14ac:dyDescent="0.3">
      <c r="A23" s="319"/>
      <c r="B23" s="320" t="s">
        <v>335</v>
      </c>
      <c r="C23" s="330"/>
      <c r="D23" s="329"/>
      <c r="E23" s="322"/>
      <c r="F23" s="322"/>
      <c r="G23" s="322"/>
      <c r="H23" s="322"/>
      <c r="I23" s="322"/>
      <c r="J23" s="322"/>
    </row>
    <row r="24" spans="1:10" x14ac:dyDescent="0.3">
      <c r="A24" s="319"/>
      <c r="B24" s="320" t="s">
        <v>334</v>
      </c>
      <c r="C24" s="328"/>
      <c r="D24" s="322"/>
      <c r="E24" s="322"/>
      <c r="F24" s="322"/>
      <c r="G24" s="322"/>
      <c r="H24" s="322"/>
      <c r="I24" s="322"/>
      <c r="J24" s="322"/>
    </row>
    <row r="25" spans="1:10" ht="17.25" customHeight="1" x14ac:dyDescent="0.3">
      <c r="A25" s="319"/>
      <c r="B25" s="320" t="s">
        <v>333</v>
      </c>
      <c r="C25" s="327"/>
      <c r="D25" s="322"/>
      <c r="E25" s="322"/>
      <c r="F25" s="322"/>
      <c r="G25" s="322"/>
      <c r="H25" s="322"/>
      <c r="I25" s="322"/>
      <c r="J25" s="322"/>
    </row>
    <row r="26" spans="1:10" s="313" customFormat="1" x14ac:dyDescent="0.3">
      <c r="A26" s="326" t="s">
        <v>355</v>
      </c>
      <c r="B26" s="315" t="s">
        <v>354</v>
      </c>
      <c r="C26" s="325"/>
      <c r="D26" s="324"/>
      <c r="E26" s="324"/>
      <c r="F26" s="324"/>
      <c r="G26" s="324"/>
      <c r="H26" s="324"/>
      <c r="I26" s="324"/>
      <c r="J26" s="324"/>
    </row>
    <row r="27" spans="1:10" ht="51.75" customHeight="1" x14ac:dyDescent="0.3">
      <c r="A27" s="319" t="s">
        <v>353</v>
      </c>
      <c r="B27" s="320" t="s">
        <v>352</v>
      </c>
      <c r="C27" s="323">
        <v>4</v>
      </c>
      <c r="D27" s="322"/>
      <c r="E27" s="322"/>
      <c r="F27" s="322"/>
      <c r="G27" s="322"/>
      <c r="H27" s="322"/>
      <c r="I27" s="322"/>
      <c r="J27" s="322"/>
    </row>
    <row r="28" spans="1:10" ht="60.75" customHeight="1" x14ac:dyDescent="0.3">
      <c r="A28" s="319" t="s">
        <v>351</v>
      </c>
      <c r="B28" s="320" t="s">
        <v>350</v>
      </c>
      <c r="C28" s="323">
        <v>1.3</v>
      </c>
      <c r="D28" s="322"/>
      <c r="E28" s="322"/>
      <c r="F28" s="322"/>
      <c r="G28" s="322"/>
      <c r="H28" s="322"/>
      <c r="I28" s="322"/>
      <c r="J28" s="322"/>
    </row>
    <row r="29" spans="1:10" ht="32.25" customHeight="1" x14ac:dyDescent="0.3">
      <c r="A29" s="319" t="s">
        <v>349</v>
      </c>
      <c r="B29" s="320" t="s">
        <v>348</v>
      </c>
      <c r="C29" s="323"/>
      <c r="D29" s="322"/>
      <c r="E29" s="322"/>
      <c r="F29" s="322"/>
      <c r="G29" s="322"/>
      <c r="H29" s="322"/>
      <c r="I29" s="322"/>
      <c r="J29" s="322"/>
    </row>
    <row r="30" spans="1:10" ht="19.5" customHeight="1" x14ac:dyDescent="0.3">
      <c r="A30" s="321" t="s">
        <v>347</v>
      </c>
      <c r="B30" s="320" t="s">
        <v>346</v>
      </c>
      <c r="C30" s="323"/>
      <c r="D30" s="322"/>
      <c r="E30" s="322"/>
      <c r="F30" s="322"/>
      <c r="G30" s="322"/>
      <c r="H30" s="322"/>
      <c r="I30" s="322"/>
      <c r="J30" s="322"/>
    </row>
    <row r="31" spans="1:10" x14ac:dyDescent="0.3">
      <c r="A31" s="321"/>
      <c r="B31" s="320" t="s">
        <v>342</v>
      </c>
      <c r="C31" s="323"/>
      <c r="D31" s="322"/>
      <c r="E31" s="322"/>
      <c r="F31" s="322"/>
      <c r="G31" s="322"/>
      <c r="H31" s="322"/>
      <c r="I31" s="322"/>
      <c r="J31" s="322"/>
    </row>
    <row r="32" spans="1:10" x14ac:dyDescent="0.3">
      <c r="A32" s="321"/>
      <c r="B32" s="320" t="s">
        <v>345</v>
      </c>
      <c r="C32" s="323"/>
      <c r="D32" s="322"/>
      <c r="E32" s="322"/>
      <c r="F32" s="322"/>
      <c r="G32" s="322"/>
      <c r="H32" s="322"/>
      <c r="I32" s="322"/>
      <c r="J32" s="322"/>
    </row>
    <row r="33" spans="1:10" ht="27" customHeight="1" x14ac:dyDescent="0.3">
      <c r="A33" s="321" t="s">
        <v>344</v>
      </c>
      <c r="B33" s="320" t="s">
        <v>343</v>
      </c>
      <c r="C33" s="323"/>
      <c r="D33" s="322"/>
      <c r="E33" s="322"/>
      <c r="F33" s="322"/>
      <c r="G33" s="322"/>
      <c r="H33" s="322"/>
      <c r="I33" s="322"/>
      <c r="J33" s="322"/>
    </row>
    <row r="34" spans="1:10" ht="22.5" customHeight="1" x14ac:dyDescent="0.3">
      <c r="A34" s="321"/>
      <c r="B34" s="320" t="s">
        <v>342</v>
      </c>
      <c r="C34" s="323"/>
      <c r="D34" s="322"/>
      <c r="E34" s="322"/>
      <c r="F34" s="322"/>
      <c r="G34" s="322"/>
      <c r="H34" s="322"/>
      <c r="I34" s="322"/>
      <c r="J34" s="322"/>
    </row>
    <row r="35" spans="1:10" x14ac:dyDescent="0.3">
      <c r="A35" s="321"/>
      <c r="B35" s="320" t="s">
        <v>341</v>
      </c>
      <c r="C35" s="317"/>
    </row>
    <row r="36" spans="1:10" ht="27.75" customHeight="1" x14ac:dyDescent="0.3">
      <c r="A36" s="321"/>
      <c r="B36" s="320" t="s">
        <v>340</v>
      </c>
      <c r="C36" s="317"/>
    </row>
    <row r="37" spans="1:10" ht="42" customHeight="1" x14ac:dyDescent="0.3">
      <c r="A37" s="319" t="s">
        <v>339</v>
      </c>
      <c r="B37" s="318" t="s">
        <v>338</v>
      </c>
      <c r="C37" s="317"/>
    </row>
    <row r="38" spans="1:10" ht="57.75" customHeight="1" x14ac:dyDescent="0.3">
      <c r="A38" s="319" t="s">
        <v>337</v>
      </c>
      <c r="B38" s="318" t="s">
        <v>336</v>
      </c>
      <c r="C38" s="317"/>
    </row>
    <row r="39" spans="1:10" x14ac:dyDescent="0.3">
      <c r="A39" s="319"/>
      <c r="B39" s="318" t="s">
        <v>335</v>
      </c>
      <c r="C39" s="317"/>
    </row>
    <row r="40" spans="1:10" x14ac:dyDescent="0.3">
      <c r="A40" s="319"/>
      <c r="B40" s="318" t="s">
        <v>334</v>
      </c>
      <c r="C40" s="317"/>
    </row>
    <row r="41" spans="1:10" ht="29.25" customHeight="1" x14ac:dyDescent="0.3">
      <c r="A41" s="319"/>
      <c r="B41" s="318" t="s">
        <v>333</v>
      </c>
      <c r="C41" s="317"/>
    </row>
    <row r="42" spans="1:10" s="313" customFormat="1" ht="40.5" customHeight="1" x14ac:dyDescent="0.3">
      <c r="A42" s="316">
        <v>3</v>
      </c>
      <c r="B42" s="315" t="s">
        <v>332</v>
      </c>
      <c r="C42" s="314">
        <v>0</v>
      </c>
    </row>
  </sheetData>
  <mergeCells count="1">
    <mergeCell ref="A6:C6"/>
  </mergeCells>
  <pageMargins left="0.11811023622047245" right="0" top="0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2.75" x14ac:dyDescent="0.2"/>
  <cols>
    <col min="3" max="3" width="74.140625" customWidth="1"/>
  </cols>
  <sheetData>
    <row r="1" spans="1:3" ht="18.75" x14ac:dyDescent="0.2">
      <c r="C1" s="30" t="s">
        <v>32</v>
      </c>
    </row>
    <row r="2" spans="1:3" ht="18.75" x14ac:dyDescent="0.2">
      <c r="C2" s="30" t="s">
        <v>33</v>
      </c>
    </row>
    <row r="3" spans="1:3" ht="18.75" x14ac:dyDescent="0.2">
      <c r="C3" s="30" t="s">
        <v>34</v>
      </c>
    </row>
    <row r="4" spans="1:3" ht="18.75" x14ac:dyDescent="0.2">
      <c r="C4" s="30" t="s">
        <v>35</v>
      </c>
    </row>
    <row r="5" spans="1:3" ht="18.75" x14ac:dyDescent="0.2">
      <c r="C5" s="30" t="s">
        <v>36</v>
      </c>
    </row>
    <row r="6" spans="1:3" ht="18.75" x14ac:dyDescent="0.2">
      <c r="A6" s="21"/>
    </row>
    <row r="7" spans="1:3" ht="18.75" x14ac:dyDescent="0.2">
      <c r="A7" s="349" t="s">
        <v>37</v>
      </c>
      <c r="B7" s="349"/>
      <c r="C7" s="349"/>
    </row>
    <row r="8" spans="1:3" ht="19.5" thickBot="1" x14ac:dyDescent="0.25">
      <c r="A8" s="22"/>
    </row>
    <row r="9" spans="1:3" ht="19.5" thickBot="1" x14ac:dyDescent="0.25">
      <c r="A9" s="24" t="s">
        <v>38</v>
      </c>
      <c r="B9" s="25" t="s">
        <v>39</v>
      </c>
      <c r="C9" s="25" t="s">
        <v>40</v>
      </c>
    </row>
    <row r="10" spans="1:3" ht="38.25" thickBot="1" x14ac:dyDescent="0.25">
      <c r="A10" s="26" t="s">
        <v>41</v>
      </c>
      <c r="B10" s="27">
        <v>133</v>
      </c>
      <c r="C10" s="28" t="s">
        <v>42</v>
      </c>
    </row>
    <row r="11" spans="1:3" ht="18.75" x14ac:dyDescent="0.2">
      <c r="A11" s="29"/>
    </row>
  </sheetData>
  <mergeCells count="1"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/>
  </sheetViews>
  <sheetFormatPr defaultRowHeight="12.75" x14ac:dyDescent="0.2"/>
  <cols>
    <col min="2" max="2" width="28.5703125" style="42" customWidth="1"/>
    <col min="3" max="3" width="66.28515625" customWidth="1"/>
  </cols>
  <sheetData>
    <row r="1" spans="1:3" ht="15.75" x14ac:dyDescent="0.2">
      <c r="C1" s="40" t="s">
        <v>61</v>
      </c>
    </row>
    <row r="2" spans="1:3" ht="15.75" x14ac:dyDescent="0.2">
      <c r="C2" s="40" t="s">
        <v>0</v>
      </c>
    </row>
    <row r="3" spans="1:3" ht="15.75" x14ac:dyDescent="0.2">
      <c r="C3" s="40" t="s">
        <v>62</v>
      </c>
    </row>
    <row r="4" spans="1:3" ht="15.75" x14ac:dyDescent="0.2">
      <c r="C4" s="40" t="s">
        <v>63</v>
      </c>
    </row>
    <row r="5" spans="1:3" ht="18.75" x14ac:dyDescent="0.2">
      <c r="A5" s="22"/>
    </row>
    <row r="6" spans="1:3" ht="18.75" x14ac:dyDescent="0.2">
      <c r="A6" s="32" t="s">
        <v>43</v>
      </c>
    </row>
    <row r="7" spans="1:3" ht="14.25" x14ac:dyDescent="0.2">
      <c r="A7" s="41" t="s">
        <v>44</v>
      </c>
    </row>
    <row r="8" spans="1:3" ht="19.5" thickBot="1" x14ac:dyDescent="0.25">
      <c r="A8" s="21"/>
    </row>
    <row r="9" spans="1:3" x14ac:dyDescent="0.2">
      <c r="A9" s="350" t="s">
        <v>39</v>
      </c>
      <c r="B9" s="352" t="s">
        <v>45</v>
      </c>
      <c r="C9" s="350" t="s">
        <v>40</v>
      </c>
    </row>
    <row r="10" spans="1:3" ht="13.5" thickBot="1" x14ac:dyDescent="0.25">
      <c r="A10" s="351"/>
      <c r="B10" s="353"/>
      <c r="C10" s="351"/>
    </row>
    <row r="11" spans="1:3" ht="16.5" thickBot="1" x14ac:dyDescent="0.25">
      <c r="A11" s="34">
        <v>133</v>
      </c>
      <c r="B11" s="43" t="s">
        <v>46</v>
      </c>
      <c r="C11" s="33" t="s">
        <v>47</v>
      </c>
    </row>
    <row r="12" spans="1:3" ht="79.5" thickBot="1" x14ac:dyDescent="0.25">
      <c r="A12" s="34">
        <v>133</v>
      </c>
      <c r="B12" s="43" t="s">
        <v>64</v>
      </c>
      <c r="C12" s="35" t="s">
        <v>48</v>
      </c>
    </row>
    <row r="13" spans="1:3" ht="79.5" thickBot="1" x14ac:dyDescent="0.25">
      <c r="A13" s="34">
        <v>133</v>
      </c>
      <c r="B13" s="43" t="s">
        <v>65</v>
      </c>
      <c r="C13" s="35" t="s">
        <v>49</v>
      </c>
    </row>
    <row r="14" spans="1:3" ht="95.25" thickBot="1" x14ac:dyDescent="0.25">
      <c r="A14" s="34">
        <v>133</v>
      </c>
      <c r="B14" s="43" t="s">
        <v>66</v>
      </c>
      <c r="C14" s="35" t="s">
        <v>50</v>
      </c>
    </row>
    <row r="15" spans="1:3" ht="79.5" thickBot="1" x14ac:dyDescent="0.25">
      <c r="A15" s="34">
        <v>133</v>
      </c>
      <c r="B15" s="43" t="s">
        <v>69</v>
      </c>
      <c r="C15" s="35" t="s">
        <v>51</v>
      </c>
    </row>
    <row r="16" spans="1:3" ht="79.5" thickBot="1" x14ac:dyDescent="0.25">
      <c r="A16" s="34">
        <v>133</v>
      </c>
      <c r="B16" s="43" t="s">
        <v>70</v>
      </c>
      <c r="C16" s="35" t="s">
        <v>52</v>
      </c>
    </row>
    <row r="17" spans="1:3" ht="32.25" thickBot="1" x14ac:dyDescent="0.25">
      <c r="A17" s="34">
        <v>133</v>
      </c>
      <c r="B17" s="43" t="s">
        <v>71</v>
      </c>
      <c r="C17" s="35" t="s">
        <v>53</v>
      </c>
    </row>
    <row r="18" spans="1:3" x14ac:dyDescent="0.2">
      <c r="A18" s="354">
        <v>133</v>
      </c>
      <c r="B18" s="356" t="s">
        <v>68</v>
      </c>
      <c r="C18" s="354" t="s">
        <v>54</v>
      </c>
    </row>
    <row r="19" spans="1:3" ht="13.5" thickBot="1" x14ac:dyDescent="0.25">
      <c r="A19" s="355"/>
      <c r="B19" s="357"/>
      <c r="C19" s="355"/>
    </row>
    <row r="20" spans="1:3" ht="48" thickBot="1" x14ac:dyDescent="0.25">
      <c r="A20" s="34">
        <v>133</v>
      </c>
      <c r="B20" s="43" t="s">
        <v>67</v>
      </c>
      <c r="C20" s="35" t="s">
        <v>55</v>
      </c>
    </row>
    <row r="21" spans="1:3" ht="63.75" thickBot="1" x14ac:dyDescent="0.25">
      <c r="A21" s="34">
        <v>133</v>
      </c>
      <c r="B21" s="43" t="s">
        <v>72</v>
      </c>
      <c r="C21" s="35" t="s">
        <v>56</v>
      </c>
    </row>
    <row r="22" spans="1:3" ht="63.75" thickBot="1" x14ac:dyDescent="0.25">
      <c r="A22" s="34">
        <v>133</v>
      </c>
      <c r="B22" s="43" t="s">
        <v>73</v>
      </c>
      <c r="C22" s="35" t="s">
        <v>57</v>
      </c>
    </row>
    <row r="23" spans="1:3" ht="79.5" thickBot="1" x14ac:dyDescent="0.25">
      <c r="A23" s="34">
        <v>133</v>
      </c>
      <c r="B23" s="43" t="s">
        <v>74</v>
      </c>
      <c r="C23" s="35" t="s">
        <v>58</v>
      </c>
    </row>
    <row r="24" spans="1:3" ht="32.25" thickBot="1" x14ac:dyDescent="0.25">
      <c r="A24" s="34">
        <v>133</v>
      </c>
      <c r="B24" s="43" t="s">
        <v>75</v>
      </c>
      <c r="C24" s="35" t="s">
        <v>59</v>
      </c>
    </row>
    <row r="25" spans="1:3" ht="48" thickBot="1" x14ac:dyDescent="0.25">
      <c r="A25" s="34">
        <v>133</v>
      </c>
      <c r="B25" s="43" t="s">
        <v>76</v>
      </c>
      <c r="C25" s="35" t="s">
        <v>60</v>
      </c>
    </row>
    <row r="26" spans="1:3" ht="15.75" x14ac:dyDescent="0.2">
      <c r="A26" s="36"/>
    </row>
    <row r="27" spans="1:3" ht="18.75" x14ac:dyDescent="0.2">
      <c r="A27" s="37"/>
    </row>
    <row r="28" spans="1:3" ht="18.75" x14ac:dyDescent="0.2">
      <c r="A28" s="37"/>
    </row>
    <row r="29" spans="1:3" ht="18.75" x14ac:dyDescent="0.2">
      <c r="A29" s="21"/>
    </row>
    <row r="30" spans="1:3" ht="18.75" x14ac:dyDescent="0.2">
      <c r="A30" s="21"/>
    </row>
    <row r="31" spans="1:3" ht="18.75" x14ac:dyDescent="0.2">
      <c r="A31" s="21"/>
    </row>
    <row r="32" spans="1:3" ht="18.75" x14ac:dyDescent="0.2">
      <c r="A32" s="21"/>
    </row>
    <row r="33" spans="1:1" ht="18.75" x14ac:dyDescent="0.2">
      <c r="A33" s="21"/>
    </row>
    <row r="34" spans="1:1" ht="18.75" x14ac:dyDescent="0.2">
      <c r="A34" s="21"/>
    </row>
    <row r="35" spans="1:1" ht="18.75" x14ac:dyDescent="0.2">
      <c r="A35" s="21"/>
    </row>
    <row r="36" spans="1:1" ht="18.75" x14ac:dyDescent="0.2">
      <c r="A36" s="39"/>
    </row>
    <row r="37" spans="1:1" ht="15.75" x14ac:dyDescent="0.2">
      <c r="A37" s="23"/>
    </row>
    <row r="38" spans="1:1" ht="15.75" x14ac:dyDescent="0.2">
      <c r="A38" s="23"/>
    </row>
  </sheetData>
  <mergeCells count="6">
    <mergeCell ref="A9:A10"/>
    <mergeCell ref="B9:B10"/>
    <mergeCell ref="C9:C10"/>
    <mergeCell ref="A18:A19"/>
    <mergeCell ref="B18:B19"/>
    <mergeCell ref="C18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2.75" x14ac:dyDescent="0.2"/>
  <cols>
    <col min="2" max="2" width="29" customWidth="1"/>
    <col min="3" max="3" width="60.85546875" customWidth="1"/>
  </cols>
  <sheetData>
    <row r="1" spans="1:3" ht="15.75" x14ac:dyDescent="0.2">
      <c r="C1" s="40" t="s">
        <v>77</v>
      </c>
    </row>
    <row r="2" spans="1:3" ht="15.75" x14ac:dyDescent="0.2">
      <c r="C2" s="40" t="s">
        <v>78</v>
      </c>
    </row>
    <row r="3" spans="1:3" ht="15.75" x14ac:dyDescent="0.2">
      <c r="C3" s="40" t="s">
        <v>79</v>
      </c>
    </row>
    <row r="4" spans="1:3" ht="15.75" x14ac:dyDescent="0.2">
      <c r="C4" s="40" t="s">
        <v>80</v>
      </c>
    </row>
    <row r="5" spans="1:3" ht="18.75" x14ac:dyDescent="0.2">
      <c r="A5" s="37"/>
      <c r="C5" s="45"/>
    </row>
    <row r="6" spans="1:3" ht="66.75" customHeight="1" x14ac:dyDescent="0.2">
      <c r="A6" s="358" t="s">
        <v>101</v>
      </c>
      <c r="B6" s="358"/>
      <c r="C6" s="358"/>
    </row>
    <row r="7" spans="1:3" ht="19.5" thickBot="1" x14ac:dyDescent="0.25">
      <c r="A7" s="37"/>
    </row>
    <row r="8" spans="1:3" x14ac:dyDescent="0.2">
      <c r="A8" s="350" t="s">
        <v>39</v>
      </c>
      <c r="B8" s="350" t="s">
        <v>81</v>
      </c>
      <c r="C8" s="350" t="s">
        <v>40</v>
      </c>
    </row>
    <row r="9" spans="1:3" ht="23.25" customHeight="1" thickBot="1" x14ac:dyDescent="0.25">
      <c r="A9" s="351"/>
      <c r="B9" s="351"/>
      <c r="C9" s="351"/>
    </row>
    <row r="10" spans="1:3" ht="19.5" thickBot="1" x14ac:dyDescent="0.25">
      <c r="A10" s="26">
        <v>133</v>
      </c>
      <c r="B10" s="35" t="s">
        <v>82</v>
      </c>
      <c r="C10" s="44" t="s">
        <v>83</v>
      </c>
    </row>
    <row r="11" spans="1:3" ht="32.25" thickBot="1" x14ac:dyDescent="0.25">
      <c r="A11" s="26">
        <v>133</v>
      </c>
      <c r="B11" s="35" t="s">
        <v>84</v>
      </c>
      <c r="C11" s="44" t="s">
        <v>85</v>
      </c>
    </row>
    <row r="12" spans="1:3" ht="32.25" thickBot="1" x14ac:dyDescent="0.25">
      <c r="A12" s="26">
        <v>133</v>
      </c>
      <c r="B12" s="35" t="s">
        <v>86</v>
      </c>
      <c r="C12" s="44" t="s">
        <v>6</v>
      </c>
    </row>
    <row r="13" spans="1:3" ht="19.5" thickBot="1" x14ac:dyDescent="0.25">
      <c r="A13" s="26">
        <v>133</v>
      </c>
      <c r="B13" s="35" t="s">
        <v>87</v>
      </c>
      <c r="C13" s="44" t="s">
        <v>88</v>
      </c>
    </row>
    <row r="14" spans="1:3" ht="19.5" thickBot="1" x14ac:dyDescent="0.25">
      <c r="A14" s="26">
        <v>133</v>
      </c>
      <c r="B14" s="35" t="s">
        <v>89</v>
      </c>
      <c r="C14" s="44" t="s">
        <v>90</v>
      </c>
    </row>
    <row r="15" spans="1:3" ht="19.5" thickBot="1" x14ac:dyDescent="0.25">
      <c r="A15" s="26">
        <v>133</v>
      </c>
      <c r="B15" s="35" t="s">
        <v>91</v>
      </c>
      <c r="C15" s="44" t="s">
        <v>92</v>
      </c>
    </row>
    <row r="16" spans="1:3" ht="32.25" thickBot="1" x14ac:dyDescent="0.25">
      <c r="A16" s="26">
        <v>133</v>
      </c>
      <c r="B16" s="35" t="s">
        <v>93</v>
      </c>
      <c r="C16" s="44" t="s">
        <v>94</v>
      </c>
    </row>
    <row r="17" spans="1:3" ht="19.5" thickBot="1" x14ac:dyDescent="0.25">
      <c r="A17" s="26">
        <v>133</v>
      </c>
      <c r="B17" s="35" t="s">
        <v>95</v>
      </c>
      <c r="C17" s="44" t="s">
        <v>15</v>
      </c>
    </row>
    <row r="18" spans="1:3" ht="19.5" thickBot="1" x14ac:dyDescent="0.25">
      <c r="A18" s="26">
        <v>133</v>
      </c>
      <c r="B18" s="35" t="s">
        <v>96</v>
      </c>
      <c r="C18" s="44" t="s">
        <v>17</v>
      </c>
    </row>
    <row r="19" spans="1:3" ht="19.5" thickBot="1" x14ac:dyDescent="0.25">
      <c r="A19" s="26">
        <v>133</v>
      </c>
      <c r="B19" s="35" t="s">
        <v>97</v>
      </c>
      <c r="C19" s="44" t="s">
        <v>98</v>
      </c>
    </row>
    <row r="20" spans="1:3" ht="32.25" thickBot="1" x14ac:dyDescent="0.25">
      <c r="A20" s="26">
        <v>133</v>
      </c>
      <c r="B20" s="35" t="s">
        <v>99</v>
      </c>
      <c r="C20" s="44" t="s">
        <v>100</v>
      </c>
    </row>
    <row r="21" spans="1:3" ht="18.75" x14ac:dyDescent="0.2">
      <c r="A21" s="37"/>
    </row>
    <row r="22" spans="1:3" ht="15.75" x14ac:dyDescent="0.2">
      <c r="A22" s="38"/>
    </row>
  </sheetData>
  <mergeCells count="4">
    <mergeCell ref="A8:A9"/>
    <mergeCell ref="B8:B9"/>
    <mergeCell ref="C8:C9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B1" sqref="B1"/>
    </sheetView>
  </sheetViews>
  <sheetFormatPr defaultRowHeight="12.75" x14ac:dyDescent="0.2"/>
  <cols>
    <col min="1" max="1" width="0.140625" style="46" customWidth="1"/>
    <col min="2" max="2" width="25.85546875" style="46" customWidth="1"/>
    <col min="3" max="3" width="64.42578125" style="46" customWidth="1"/>
    <col min="4" max="4" width="11.85546875" style="46" customWidth="1"/>
    <col min="5" max="5" width="11.42578125" style="46" customWidth="1"/>
    <col min="6" max="6" width="11.85546875" style="46" customWidth="1"/>
    <col min="7" max="16384" width="9.140625" style="46"/>
  </cols>
  <sheetData>
    <row r="1" spans="1:6" x14ac:dyDescent="0.2">
      <c r="E1" s="362" t="s">
        <v>225</v>
      </c>
      <c r="F1" s="363"/>
    </row>
    <row r="2" spans="1:6" x14ac:dyDescent="0.2">
      <c r="E2" s="363"/>
      <c r="F2" s="363"/>
    </row>
    <row r="3" spans="1:6" x14ac:dyDescent="0.2">
      <c r="E3" s="363"/>
      <c r="F3" s="363"/>
    </row>
    <row r="4" spans="1:6" x14ac:dyDescent="0.2">
      <c r="E4" s="363"/>
      <c r="F4" s="363"/>
    </row>
    <row r="5" spans="1:6" x14ac:dyDescent="0.2">
      <c r="E5" s="363"/>
      <c r="F5" s="363"/>
    </row>
    <row r="7" spans="1:6" x14ac:dyDescent="0.2">
      <c r="A7" s="364" t="s">
        <v>224</v>
      </c>
      <c r="B7" s="364"/>
      <c r="C7" s="364"/>
      <c r="D7" s="364"/>
      <c r="E7" s="364"/>
      <c r="F7" s="364"/>
    </row>
    <row r="8" spans="1:6" x14ac:dyDescent="0.2">
      <c r="A8" s="364"/>
      <c r="B8" s="364"/>
      <c r="C8" s="364"/>
      <c r="D8" s="364"/>
      <c r="E8" s="364"/>
      <c r="F8" s="364"/>
    </row>
    <row r="10" spans="1:6" ht="13.5" thickBot="1" x14ac:dyDescent="0.25"/>
    <row r="11" spans="1:6" ht="33.75" x14ac:dyDescent="0.2">
      <c r="A11" s="360" t="s">
        <v>24</v>
      </c>
      <c r="B11" s="65" t="s">
        <v>223</v>
      </c>
      <c r="C11" s="360" t="s">
        <v>24</v>
      </c>
      <c r="D11" s="359"/>
      <c r="E11" s="359"/>
      <c r="F11" s="359"/>
    </row>
    <row r="12" spans="1:6" x14ac:dyDescent="0.2">
      <c r="A12" s="361"/>
      <c r="B12" s="64">
        <v>1</v>
      </c>
      <c r="C12" s="361"/>
      <c r="D12" s="64">
        <v>2021</v>
      </c>
      <c r="E12" s="64">
        <v>2022</v>
      </c>
      <c r="F12" s="64">
        <v>2023</v>
      </c>
    </row>
    <row r="13" spans="1:6" ht="26.25" customHeight="1" x14ac:dyDescent="0.2">
      <c r="A13" s="62" t="s">
        <v>221</v>
      </c>
      <c r="B13" s="63" t="s">
        <v>222</v>
      </c>
      <c r="C13" s="62" t="s">
        <v>221</v>
      </c>
      <c r="D13" s="61">
        <f>D14+D64</f>
        <v>5721600</v>
      </c>
      <c r="E13" s="61">
        <f>E14+E64</f>
        <v>5316600</v>
      </c>
      <c r="F13" s="61">
        <f>F14+F64</f>
        <v>5237700</v>
      </c>
    </row>
    <row r="14" spans="1:6" ht="20.25" customHeight="1" x14ac:dyDescent="0.2">
      <c r="A14" s="62" t="s">
        <v>219</v>
      </c>
      <c r="B14" s="63" t="s">
        <v>220</v>
      </c>
      <c r="C14" s="62" t="s">
        <v>219</v>
      </c>
      <c r="D14" s="61">
        <f>D15+D23+D33+D50+D61</f>
        <v>2313000</v>
      </c>
      <c r="E14" s="61">
        <f>E15+E23+E33+E50+E61</f>
        <v>2287000</v>
      </c>
      <c r="F14" s="61">
        <f>F15+F23+F33+F50+F61</f>
        <v>2284000</v>
      </c>
    </row>
    <row r="15" spans="1:6" ht="14.25" customHeight="1" x14ac:dyDescent="0.2">
      <c r="A15" s="62" t="s">
        <v>217</v>
      </c>
      <c r="B15" s="63" t="s">
        <v>218</v>
      </c>
      <c r="C15" s="62" t="s">
        <v>217</v>
      </c>
      <c r="D15" s="61">
        <f>D16</f>
        <v>720000</v>
      </c>
      <c r="E15" s="61">
        <f>E16</f>
        <v>741000</v>
      </c>
      <c r="F15" s="61">
        <f>F16</f>
        <v>761000</v>
      </c>
    </row>
    <row r="16" spans="1:6" ht="12.75" customHeight="1" x14ac:dyDescent="0.2">
      <c r="A16" s="62" t="s">
        <v>215</v>
      </c>
      <c r="B16" s="63" t="s">
        <v>216</v>
      </c>
      <c r="C16" s="62" t="s">
        <v>215</v>
      </c>
      <c r="D16" s="61">
        <f>D17+D19+D21</f>
        <v>720000</v>
      </c>
      <c r="E16" s="61">
        <f>E17+E19+E21</f>
        <v>741000</v>
      </c>
      <c r="F16" s="61">
        <f>F17+F19+F21</f>
        <v>761000</v>
      </c>
    </row>
    <row r="17" spans="1:6" ht="47.25" customHeight="1" x14ac:dyDescent="0.2">
      <c r="A17" s="62" t="s">
        <v>48</v>
      </c>
      <c r="B17" s="63" t="s">
        <v>214</v>
      </c>
      <c r="C17" s="62" t="s">
        <v>48</v>
      </c>
      <c r="D17" s="61">
        <f>D18</f>
        <v>719000</v>
      </c>
      <c r="E17" s="61">
        <f>E18</f>
        <v>740000</v>
      </c>
      <c r="F17" s="61">
        <f>F18</f>
        <v>760000</v>
      </c>
    </row>
    <row r="18" spans="1:6" ht="46.5" customHeight="1" x14ac:dyDescent="0.2">
      <c r="A18" s="55" t="s">
        <v>48</v>
      </c>
      <c r="B18" s="56" t="s">
        <v>213</v>
      </c>
      <c r="C18" s="55" t="s">
        <v>48</v>
      </c>
      <c r="D18" s="54">
        <v>719000</v>
      </c>
      <c r="E18" s="54">
        <v>740000</v>
      </c>
      <c r="F18" s="54">
        <v>760000</v>
      </c>
    </row>
    <row r="19" spans="1:6" ht="60.75" customHeight="1" x14ac:dyDescent="0.2">
      <c r="A19" s="59" t="s">
        <v>210</v>
      </c>
      <c r="B19" s="60" t="s">
        <v>212</v>
      </c>
      <c r="C19" s="59" t="s">
        <v>210</v>
      </c>
      <c r="D19" s="58"/>
      <c r="E19" s="58"/>
      <c r="F19" s="58"/>
    </row>
    <row r="20" spans="1:6" ht="57.75" customHeight="1" x14ac:dyDescent="0.2">
      <c r="A20" s="57" t="s">
        <v>210</v>
      </c>
      <c r="B20" s="56" t="s">
        <v>211</v>
      </c>
      <c r="C20" s="57" t="s">
        <v>210</v>
      </c>
      <c r="D20" s="54"/>
      <c r="E20" s="54"/>
      <c r="F20" s="54"/>
    </row>
    <row r="21" spans="1:6" s="47" customFormat="1" ht="22.5" customHeight="1" x14ac:dyDescent="0.2">
      <c r="A21" s="55" t="s">
        <v>207</v>
      </c>
      <c r="B21" s="53" t="s">
        <v>209</v>
      </c>
      <c r="C21" s="55" t="s">
        <v>207</v>
      </c>
      <c r="D21" s="54">
        <f>D22</f>
        <v>1000</v>
      </c>
      <c r="E21" s="54">
        <f>E22</f>
        <v>1000</v>
      </c>
      <c r="F21" s="54">
        <f>F22</f>
        <v>1000</v>
      </c>
    </row>
    <row r="22" spans="1:6" s="47" customFormat="1" ht="22.5" customHeight="1" x14ac:dyDescent="0.2">
      <c r="A22" s="55" t="s">
        <v>207</v>
      </c>
      <c r="B22" s="56" t="s">
        <v>208</v>
      </c>
      <c r="C22" s="55" t="s">
        <v>207</v>
      </c>
      <c r="D22" s="54">
        <v>1000</v>
      </c>
      <c r="E22" s="54">
        <v>1000</v>
      </c>
      <c r="F22" s="54">
        <v>1000</v>
      </c>
    </row>
    <row r="23" spans="1:6" s="47" customFormat="1" ht="22.5" customHeight="1" x14ac:dyDescent="0.2">
      <c r="A23" s="55" t="s">
        <v>205</v>
      </c>
      <c r="B23" s="53" t="s">
        <v>206</v>
      </c>
      <c r="C23" s="55" t="s">
        <v>205</v>
      </c>
      <c r="D23" s="54">
        <f>D24</f>
        <v>704000</v>
      </c>
      <c r="E23" s="54">
        <f>E24</f>
        <v>728000</v>
      </c>
      <c r="F23" s="54">
        <f>F24</f>
        <v>756000</v>
      </c>
    </row>
    <row r="24" spans="1:6" s="47" customFormat="1" ht="21.75" customHeight="1" x14ac:dyDescent="0.2">
      <c r="A24" s="55" t="s">
        <v>203</v>
      </c>
      <c r="B24" s="53" t="s">
        <v>204</v>
      </c>
      <c r="C24" s="55" t="s">
        <v>203</v>
      </c>
      <c r="D24" s="54">
        <f>D25+D27+D29+D32</f>
        <v>704000</v>
      </c>
      <c r="E24" s="54">
        <f>E25+E27+E29+E32</f>
        <v>728000</v>
      </c>
      <c r="F24" s="54">
        <f>F25+F27+F29+F32</f>
        <v>756000</v>
      </c>
    </row>
    <row r="25" spans="1:6" s="47" customFormat="1" ht="48" customHeight="1" x14ac:dyDescent="0.2">
      <c r="A25" s="55" t="s">
        <v>49</v>
      </c>
      <c r="B25" s="56" t="s">
        <v>202</v>
      </c>
      <c r="C25" s="55" t="s">
        <v>49</v>
      </c>
      <c r="D25" s="54">
        <f>D26</f>
        <v>323000</v>
      </c>
      <c r="E25" s="54">
        <f>E26</f>
        <v>335000</v>
      </c>
      <c r="F25" s="54">
        <f>F26</f>
        <v>350000</v>
      </c>
    </row>
    <row r="26" spans="1:6" s="47" customFormat="1" ht="67.5" customHeight="1" x14ac:dyDescent="0.2">
      <c r="A26" s="55" t="s">
        <v>200</v>
      </c>
      <c r="B26" s="56" t="s">
        <v>201</v>
      </c>
      <c r="C26" s="55" t="s">
        <v>200</v>
      </c>
      <c r="D26" s="54">
        <v>323000</v>
      </c>
      <c r="E26" s="54">
        <v>335000</v>
      </c>
      <c r="F26" s="54">
        <v>350000</v>
      </c>
    </row>
    <row r="27" spans="1:6" s="47" customFormat="1" ht="46.5" customHeight="1" x14ac:dyDescent="0.2">
      <c r="A27" s="55" t="s">
        <v>50</v>
      </c>
      <c r="B27" s="56" t="s">
        <v>199</v>
      </c>
      <c r="C27" s="55" t="s">
        <v>50</v>
      </c>
      <c r="D27" s="54">
        <f>D28</f>
        <v>2000</v>
      </c>
      <c r="E27" s="54">
        <f>E28</f>
        <v>2000</v>
      </c>
      <c r="F27" s="54">
        <f>F28</f>
        <v>2000</v>
      </c>
    </row>
    <row r="28" spans="1:6" s="47" customFormat="1" ht="68.25" customHeight="1" x14ac:dyDescent="0.2">
      <c r="A28" s="55" t="s">
        <v>197</v>
      </c>
      <c r="B28" s="56" t="s">
        <v>198</v>
      </c>
      <c r="C28" s="55" t="s">
        <v>197</v>
      </c>
      <c r="D28" s="54">
        <v>2000</v>
      </c>
      <c r="E28" s="54">
        <v>2000</v>
      </c>
      <c r="F28" s="54">
        <v>2000</v>
      </c>
    </row>
    <row r="29" spans="1:6" s="47" customFormat="1" ht="45" customHeight="1" x14ac:dyDescent="0.2">
      <c r="A29" s="55" t="s">
        <v>51</v>
      </c>
      <c r="B29" s="56" t="s">
        <v>196</v>
      </c>
      <c r="C29" s="55" t="s">
        <v>51</v>
      </c>
      <c r="D29" s="54">
        <f>D30</f>
        <v>425000</v>
      </c>
      <c r="E29" s="54">
        <f>E30</f>
        <v>439000</v>
      </c>
      <c r="F29" s="54">
        <f>F30</f>
        <v>458000</v>
      </c>
    </row>
    <row r="30" spans="1:6" s="47" customFormat="1" ht="68.25" customHeight="1" x14ac:dyDescent="0.2">
      <c r="A30" s="55" t="s">
        <v>194</v>
      </c>
      <c r="B30" s="56" t="s">
        <v>195</v>
      </c>
      <c r="C30" s="55" t="s">
        <v>194</v>
      </c>
      <c r="D30" s="54">
        <v>425000</v>
      </c>
      <c r="E30" s="54">
        <v>439000</v>
      </c>
      <c r="F30" s="54">
        <v>458000</v>
      </c>
    </row>
    <row r="31" spans="1:6" s="47" customFormat="1" ht="45" customHeight="1" x14ac:dyDescent="0.2">
      <c r="A31" s="55" t="s">
        <v>52</v>
      </c>
      <c r="B31" s="56" t="s">
        <v>193</v>
      </c>
      <c r="C31" s="55" t="s">
        <v>52</v>
      </c>
      <c r="D31" s="54">
        <f>D32</f>
        <v>-46000</v>
      </c>
      <c r="E31" s="54">
        <f>E32</f>
        <v>-48000</v>
      </c>
      <c r="F31" s="54">
        <f>F32</f>
        <v>-54000</v>
      </c>
    </row>
    <row r="32" spans="1:6" s="47" customFormat="1" ht="68.25" customHeight="1" x14ac:dyDescent="0.2">
      <c r="A32" s="55" t="s">
        <v>191</v>
      </c>
      <c r="B32" s="56" t="s">
        <v>192</v>
      </c>
      <c r="C32" s="55" t="s">
        <v>191</v>
      </c>
      <c r="D32" s="54">
        <v>-46000</v>
      </c>
      <c r="E32" s="54">
        <v>-48000</v>
      </c>
      <c r="F32" s="54">
        <v>-54000</v>
      </c>
    </row>
    <row r="33" spans="1:6" s="47" customFormat="1" ht="14.25" customHeight="1" x14ac:dyDescent="0.2">
      <c r="A33" s="55" t="s">
        <v>189</v>
      </c>
      <c r="B33" s="53" t="s">
        <v>190</v>
      </c>
      <c r="C33" s="55" t="s">
        <v>189</v>
      </c>
      <c r="D33" s="54">
        <f>D34+D45</f>
        <v>140000</v>
      </c>
      <c r="E33" s="54">
        <f>E34+E45</f>
        <v>145000</v>
      </c>
      <c r="F33" s="54">
        <f>F34+F45</f>
        <v>160000</v>
      </c>
    </row>
    <row r="34" spans="1:6" s="47" customFormat="1" ht="15.75" customHeight="1" x14ac:dyDescent="0.2">
      <c r="A34" s="55" t="s">
        <v>187</v>
      </c>
      <c r="B34" s="53" t="s">
        <v>188</v>
      </c>
      <c r="C34" s="55" t="s">
        <v>187</v>
      </c>
      <c r="D34" s="54">
        <f>D35+D40</f>
        <v>40000</v>
      </c>
      <c r="E34" s="54">
        <f>E35+E40</f>
        <v>45000</v>
      </c>
      <c r="F34" s="54">
        <f>F35+F40</f>
        <v>60000</v>
      </c>
    </row>
    <row r="35" spans="1:6" s="47" customFormat="1" ht="22.5" customHeight="1" x14ac:dyDescent="0.2">
      <c r="A35" s="55" t="s">
        <v>53</v>
      </c>
      <c r="B35" s="53" t="s">
        <v>186</v>
      </c>
      <c r="C35" s="55" t="s">
        <v>53</v>
      </c>
      <c r="D35" s="54">
        <f>D36+D38</f>
        <v>40000</v>
      </c>
      <c r="E35" s="54">
        <f>E36+E38</f>
        <v>45000</v>
      </c>
      <c r="F35" s="54">
        <f>F36+F38</f>
        <v>60000</v>
      </c>
    </row>
    <row r="36" spans="1:6" s="47" customFormat="1" ht="23.25" customHeight="1" x14ac:dyDescent="0.2">
      <c r="A36" s="55" t="s">
        <v>53</v>
      </c>
      <c r="B36" s="53" t="s">
        <v>185</v>
      </c>
      <c r="C36" s="55" t="s">
        <v>53</v>
      </c>
      <c r="D36" s="54">
        <f>D37</f>
        <v>40000</v>
      </c>
      <c r="E36" s="54">
        <f>E37</f>
        <v>45000</v>
      </c>
      <c r="F36" s="54">
        <f>F37</f>
        <v>60000</v>
      </c>
    </row>
    <row r="37" spans="1:6" s="47" customFormat="1" ht="24" customHeight="1" x14ac:dyDescent="0.2">
      <c r="A37" s="55" t="s">
        <v>53</v>
      </c>
      <c r="B37" s="56" t="s">
        <v>184</v>
      </c>
      <c r="C37" s="55" t="s">
        <v>53</v>
      </c>
      <c r="D37" s="54">
        <v>40000</v>
      </c>
      <c r="E37" s="54">
        <v>45000</v>
      </c>
      <c r="F37" s="54">
        <v>60000</v>
      </c>
    </row>
    <row r="38" spans="1:6" s="47" customFormat="1" ht="25.5" customHeight="1" x14ac:dyDescent="0.2">
      <c r="A38" s="55" t="s">
        <v>182</v>
      </c>
      <c r="B38" s="53" t="s">
        <v>183</v>
      </c>
      <c r="C38" s="55" t="s">
        <v>182</v>
      </c>
      <c r="D38" s="54">
        <f>D39</f>
        <v>0</v>
      </c>
      <c r="E38" s="54">
        <f>E39</f>
        <v>0</v>
      </c>
      <c r="F38" s="54">
        <f>F39</f>
        <v>0</v>
      </c>
    </row>
    <row r="39" spans="1:6" s="47" customFormat="1" ht="47.25" customHeight="1" x14ac:dyDescent="0.2">
      <c r="A39" s="55" t="s">
        <v>180</v>
      </c>
      <c r="B39" s="56" t="s">
        <v>181</v>
      </c>
      <c r="C39" s="55" t="s">
        <v>180</v>
      </c>
      <c r="D39" s="54"/>
      <c r="E39" s="54"/>
      <c r="F39" s="54"/>
    </row>
    <row r="40" spans="1:6" s="47" customFormat="1" ht="25.5" customHeight="1" x14ac:dyDescent="0.2">
      <c r="A40" s="55" t="s">
        <v>176</v>
      </c>
      <c r="B40" s="53" t="s">
        <v>179</v>
      </c>
      <c r="C40" s="55" t="s">
        <v>176</v>
      </c>
      <c r="D40" s="54">
        <f>D41+D43</f>
        <v>0</v>
      </c>
      <c r="E40" s="54">
        <f>E41+E43</f>
        <v>0</v>
      </c>
      <c r="F40" s="54">
        <f>F41+F43</f>
        <v>0</v>
      </c>
    </row>
    <row r="41" spans="1:6" s="47" customFormat="1" ht="26.25" customHeight="1" x14ac:dyDescent="0.2">
      <c r="A41" s="55" t="s">
        <v>176</v>
      </c>
      <c r="B41" s="53" t="s">
        <v>178</v>
      </c>
      <c r="C41" s="55" t="s">
        <v>176</v>
      </c>
      <c r="D41" s="54">
        <f>D42</f>
        <v>0</v>
      </c>
      <c r="E41" s="54">
        <f>E42</f>
        <v>0</v>
      </c>
      <c r="F41" s="54">
        <f>F42</f>
        <v>0</v>
      </c>
    </row>
    <row r="42" spans="1:6" s="47" customFormat="1" ht="25.5" customHeight="1" x14ac:dyDescent="0.2">
      <c r="A42" s="55" t="s">
        <v>176</v>
      </c>
      <c r="B42" s="56" t="s">
        <v>177</v>
      </c>
      <c r="C42" s="55" t="s">
        <v>176</v>
      </c>
      <c r="D42" s="54"/>
      <c r="E42" s="54"/>
      <c r="F42" s="54"/>
    </row>
    <row r="43" spans="1:6" s="47" customFormat="1" ht="38.25" customHeight="1" x14ac:dyDescent="0.2">
      <c r="A43" s="55" t="s">
        <v>174</v>
      </c>
      <c r="B43" s="53" t="s">
        <v>175</v>
      </c>
      <c r="C43" s="55" t="s">
        <v>174</v>
      </c>
      <c r="D43" s="54">
        <f>D44</f>
        <v>0</v>
      </c>
      <c r="E43" s="54">
        <f>E44</f>
        <v>0</v>
      </c>
      <c r="F43" s="54">
        <f>F44</f>
        <v>0</v>
      </c>
    </row>
    <row r="44" spans="1:6" s="47" customFormat="1" ht="45" customHeight="1" x14ac:dyDescent="0.2">
      <c r="A44" s="55" t="s">
        <v>172</v>
      </c>
      <c r="B44" s="56" t="s">
        <v>173</v>
      </c>
      <c r="C44" s="55" t="s">
        <v>172</v>
      </c>
      <c r="D44" s="54"/>
      <c r="E44" s="54"/>
      <c r="F44" s="54"/>
    </row>
    <row r="45" spans="1:6" s="47" customFormat="1" ht="12" customHeight="1" x14ac:dyDescent="0.2">
      <c r="A45" s="55" t="s">
        <v>54</v>
      </c>
      <c r="B45" s="53" t="s">
        <v>171</v>
      </c>
      <c r="C45" s="55" t="s">
        <v>54</v>
      </c>
      <c r="D45" s="54">
        <f>D46+D48</f>
        <v>100000</v>
      </c>
      <c r="E45" s="54">
        <f>E46+E48</f>
        <v>100000</v>
      </c>
      <c r="F45" s="54">
        <f>F46+F48</f>
        <v>100000</v>
      </c>
    </row>
    <row r="46" spans="1:6" s="47" customFormat="1" ht="13.5" customHeight="1" x14ac:dyDescent="0.2">
      <c r="A46" s="55" t="s">
        <v>54</v>
      </c>
      <c r="B46" s="53" t="s">
        <v>170</v>
      </c>
      <c r="C46" s="55" t="s">
        <v>54</v>
      </c>
      <c r="D46" s="54">
        <f>D47</f>
        <v>100000</v>
      </c>
      <c r="E46" s="54">
        <f>E47</f>
        <v>100000</v>
      </c>
      <c r="F46" s="54">
        <f>F47</f>
        <v>100000</v>
      </c>
    </row>
    <row r="47" spans="1:6" s="47" customFormat="1" ht="12.75" customHeight="1" x14ac:dyDescent="0.2">
      <c r="A47" s="55" t="s">
        <v>168</v>
      </c>
      <c r="B47" s="56" t="s">
        <v>169</v>
      </c>
      <c r="C47" s="55" t="s">
        <v>168</v>
      </c>
      <c r="D47" s="54">
        <v>100000</v>
      </c>
      <c r="E47" s="54">
        <v>100000</v>
      </c>
      <c r="F47" s="54">
        <v>100000</v>
      </c>
    </row>
    <row r="48" spans="1:6" s="47" customFormat="1" ht="24" customHeight="1" x14ac:dyDescent="0.2">
      <c r="A48" s="55" t="s">
        <v>166</v>
      </c>
      <c r="B48" s="53" t="s">
        <v>167</v>
      </c>
      <c r="C48" s="55" t="s">
        <v>166</v>
      </c>
      <c r="D48" s="54">
        <f>D49</f>
        <v>0</v>
      </c>
      <c r="E48" s="54">
        <f>E49</f>
        <v>0</v>
      </c>
      <c r="F48" s="54">
        <f>F49</f>
        <v>0</v>
      </c>
    </row>
    <row r="49" spans="1:6" s="47" customFormat="1" ht="34.5" customHeight="1" x14ac:dyDescent="0.2">
      <c r="A49" s="55" t="s">
        <v>164</v>
      </c>
      <c r="B49" s="56" t="s">
        <v>165</v>
      </c>
      <c r="C49" s="55" t="s">
        <v>164</v>
      </c>
      <c r="D49" s="54">
        <v>0</v>
      </c>
      <c r="E49" s="54">
        <v>0</v>
      </c>
      <c r="F49" s="54">
        <v>0</v>
      </c>
    </row>
    <row r="50" spans="1:6" s="47" customFormat="1" ht="12" customHeight="1" x14ac:dyDescent="0.2">
      <c r="A50" s="55" t="s">
        <v>162</v>
      </c>
      <c r="B50" s="53" t="s">
        <v>163</v>
      </c>
      <c r="C50" s="55" t="s">
        <v>162</v>
      </c>
      <c r="D50" s="54">
        <f>D51+D54</f>
        <v>749000</v>
      </c>
      <c r="E50" s="54">
        <f>E51+E54</f>
        <v>673000</v>
      </c>
      <c r="F50" s="54">
        <f>F51+F54</f>
        <v>607000</v>
      </c>
    </row>
    <row r="51" spans="1:6" s="47" customFormat="1" ht="12" customHeight="1" x14ac:dyDescent="0.2">
      <c r="A51" s="55" t="s">
        <v>160</v>
      </c>
      <c r="B51" s="53" t="s">
        <v>161</v>
      </c>
      <c r="C51" s="55" t="s">
        <v>160</v>
      </c>
      <c r="D51" s="54">
        <f t="shared" ref="D51:F52" si="0">D52</f>
        <v>103000</v>
      </c>
      <c r="E51" s="54">
        <f t="shared" si="0"/>
        <v>103000</v>
      </c>
      <c r="F51" s="54">
        <f t="shared" si="0"/>
        <v>103000</v>
      </c>
    </row>
    <row r="52" spans="1:6" s="47" customFormat="1" ht="25.5" customHeight="1" x14ac:dyDescent="0.2">
      <c r="A52" s="55" t="s">
        <v>158</v>
      </c>
      <c r="B52" s="53" t="s">
        <v>159</v>
      </c>
      <c r="C52" s="55" t="s">
        <v>158</v>
      </c>
      <c r="D52" s="54">
        <f t="shared" si="0"/>
        <v>103000</v>
      </c>
      <c r="E52" s="54">
        <f t="shared" si="0"/>
        <v>103000</v>
      </c>
      <c r="F52" s="54">
        <f t="shared" si="0"/>
        <v>103000</v>
      </c>
    </row>
    <row r="53" spans="1:6" s="47" customFormat="1" ht="24.75" customHeight="1" x14ac:dyDescent="0.2">
      <c r="A53" s="55" t="s">
        <v>55</v>
      </c>
      <c r="B53" s="56" t="s">
        <v>157</v>
      </c>
      <c r="C53" s="55" t="s">
        <v>55</v>
      </c>
      <c r="D53" s="54">
        <v>103000</v>
      </c>
      <c r="E53" s="54">
        <v>103000</v>
      </c>
      <c r="F53" s="54">
        <v>103000</v>
      </c>
    </row>
    <row r="54" spans="1:6" s="47" customFormat="1" ht="12.75" customHeight="1" x14ac:dyDescent="0.2">
      <c r="A54" s="55" t="s">
        <v>155</v>
      </c>
      <c r="B54" s="53" t="s">
        <v>156</v>
      </c>
      <c r="C54" s="55" t="s">
        <v>155</v>
      </c>
      <c r="D54" s="54">
        <f>D55+D58</f>
        <v>646000</v>
      </c>
      <c r="E54" s="54">
        <f>E55+E58</f>
        <v>570000</v>
      </c>
      <c r="F54" s="54">
        <f>F55+F58</f>
        <v>504000</v>
      </c>
    </row>
    <row r="55" spans="1:6" s="47" customFormat="1" ht="12" customHeight="1" x14ac:dyDescent="0.2">
      <c r="A55" s="55" t="s">
        <v>153</v>
      </c>
      <c r="B55" s="53" t="s">
        <v>154</v>
      </c>
      <c r="C55" s="55" t="s">
        <v>153</v>
      </c>
      <c r="D55" s="54">
        <f t="shared" ref="D55:F56" si="1">D56</f>
        <v>0</v>
      </c>
      <c r="E55" s="54">
        <f t="shared" si="1"/>
        <v>0</v>
      </c>
      <c r="F55" s="54">
        <f t="shared" si="1"/>
        <v>0</v>
      </c>
    </row>
    <row r="56" spans="1:6" s="47" customFormat="1" ht="23.25" customHeight="1" x14ac:dyDescent="0.2">
      <c r="A56" s="55" t="s">
        <v>151</v>
      </c>
      <c r="B56" s="53" t="s">
        <v>152</v>
      </c>
      <c r="C56" s="55" t="s">
        <v>151</v>
      </c>
      <c r="D56" s="54">
        <f t="shared" si="1"/>
        <v>0</v>
      </c>
      <c r="E56" s="54">
        <f t="shared" si="1"/>
        <v>0</v>
      </c>
      <c r="F56" s="54">
        <f t="shared" si="1"/>
        <v>0</v>
      </c>
    </row>
    <row r="57" spans="1:6" s="47" customFormat="1" ht="36.75" customHeight="1" x14ac:dyDescent="0.2">
      <c r="A57" s="55" t="s">
        <v>56</v>
      </c>
      <c r="B57" s="56" t="s">
        <v>150</v>
      </c>
      <c r="C57" s="55" t="s">
        <v>56</v>
      </c>
      <c r="D57" s="54">
        <v>0</v>
      </c>
      <c r="E57" s="54">
        <v>0</v>
      </c>
      <c r="F57" s="54">
        <v>0</v>
      </c>
    </row>
    <row r="58" spans="1:6" s="47" customFormat="1" ht="15" customHeight="1" x14ac:dyDescent="0.2">
      <c r="A58" s="55" t="s">
        <v>148</v>
      </c>
      <c r="B58" s="53" t="s">
        <v>149</v>
      </c>
      <c r="C58" s="55" t="s">
        <v>148</v>
      </c>
      <c r="D58" s="54">
        <f>D60</f>
        <v>646000</v>
      </c>
      <c r="E58" s="54">
        <f>E60</f>
        <v>570000</v>
      </c>
      <c r="F58" s="54">
        <f>F60</f>
        <v>504000</v>
      </c>
    </row>
    <row r="59" spans="1:6" s="47" customFormat="1" ht="22.5" customHeight="1" x14ac:dyDescent="0.2">
      <c r="A59" s="55" t="s">
        <v>146</v>
      </c>
      <c r="B59" s="53" t="s">
        <v>147</v>
      </c>
      <c r="C59" s="55" t="s">
        <v>146</v>
      </c>
      <c r="D59" s="54">
        <f>D60</f>
        <v>646000</v>
      </c>
      <c r="E59" s="54">
        <f>E60</f>
        <v>570000</v>
      </c>
      <c r="F59" s="54">
        <f>F60</f>
        <v>504000</v>
      </c>
    </row>
    <row r="60" spans="1:6" s="47" customFormat="1" ht="46.5" customHeight="1" x14ac:dyDescent="0.2">
      <c r="A60" s="55" t="s">
        <v>57</v>
      </c>
      <c r="B60" s="56" t="s">
        <v>145</v>
      </c>
      <c r="C60" s="55" t="s">
        <v>57</v>
      </c>
      <c r="D60" s="54">
        <v>646000</v>
      </c>
      <c r="E60" s="54">
        <v>570000</v>
      </c>
      <c r="F60" s="54">
        <v>504000</v>
      </c>
    </row>
    <row r="61" spans="1:6" s="47" customFormat="1" ht="15.75" customHeight="1" x14ac:dyDescent="0.2">
      <c r="A61" s="55" t="s">
        <v>143</v>
      </c>
      <c r="B61" s="53" t="s">
        <v>144</v>
      </c>
      <c r="C61" s="55" t="s">
        <v>143</v>
      </c>
      <c r="D61" s="54">
        <f t="shared" ref="D61:F62" si="2">D62</f>
        <v>0</v>
      </c>
      <c r="E61" s="54">
        <f t="shared" si="2"/>
        <v>0</v>
      </c>
      <c r="F61" s="54">
        <f t="shared" si="2"/>
        <v>0</v>
      </c>
    </row>
    <row r="62" spans="1:6" s="47" customFormat="1" ht="24" customHeight="1" x14ac:dyDescent="0.2">
      <c r="A62" s="55" t="s">
        <v>141</v>
      </c>
      <c r="B62" s="53" t="s">
        <v>142</v>
      </c>
      <c r="C62" s="55" t="s">
        <v>141</v>
      </c>
      <c r="D62" s="54">
        <f t="shared" si="2"/>
        <v>0</v>
      </c>
      <c r="E62" s="54">
        <f t="shared" si="2"/>
        <v>0</v>
      </c>
      <c r="F62" s="54">
        <f t="shared" si="2"/>
        <v>0</v>
      </c>
    </row>
    <row r="63" spans="1:6" s="47" customFormat="1" ht="46.5" customHeight="1" x14ac:dyDescent="0.2">
      <c r="A63" s="55" t="s">
        <v>139</v>
      </c>
      <c r="B63" s="56" t="s">
        <v>140</v>
      </c>
      <c r="C63" s="55" t="s">
        <v>139</v>
      </c>
      <c r="D63" s="54">
        <v>0</v>
      </c>
      <c r="E63" s="54">
        <v>0</v>
      </c>
      <c r="F63" s="54">
        <v>0</v>
      </c>
    </row>
    <row r="64" spans="1:6" s="47" customFormat="1" ht="15" customHeight="1" x14ac:dyDescent="0.2">
      <c r="A64" s="55" t="s">
        <v>137</v>
      </c>
      <c r="B64" s="53" t="s">
        <v>138</v>
      </c>
      <c r="C64" s="55" t="s">
        <v>137</v>
      </c>
      <c r="D64" s="54">
        <f>D65</f>
        <v>3408600</v>
      </c>
      <c r="E64" s="54">
        <f>E65</f>
        <v>3029600</v>
      </c>
      <c r="F64" s="54">
        <f>F65</f>
        <v>2953700</v>
      </c>
    </row>
    <row r="65" spans="1:6" s="47" customFormat="1" ht="24.75" customHeight="1" x14ac:dyDescent="0.2">
      <c r="A65" s="55" t="s">
        <v>135</v>
      </c>
      <c r="B65" s="53" t="s">
        <v>136</v>
      </c>
      <c r="C65" s="55" t="s">
        <v>135</v>
      </c>
      <c r="D65" s="54">
        <f>D66+D71+D78</f>
        <v>3408600</v>
      </c>
      <c r="E65" s="54">
        <f>E66+E71+E78</f>
        <v>3029600</v>
      </c>
      <c r="F65" s="54">
        <f>F66+F71+F78</f>
        <v>2953700</v>
      </c>
    </row>
    <row r="66" spans="1:6" s="47" customFormat="1" ht="15.75" customHeight="1" x14ac:dyDescent="0.2">
      <c r="A66" s="55" t="s">
        <v>133</v>
      </c>
      <c r="B66" s="53" t="s">
        <v>134</v>
      </c>
      <c r="C66" s="55" t="s">
        <v>133</v>
      </c>
      <c r="D66" s="54">
        <f>D67+D69</f>
        <v>3306600</v>
      </c>
      <c r="E66" s="54">
        <f>E67+E69</f>
        <v>2926600</v>
      </c>
      <c r="F66" s="54">
        <f>F67+F69</f>
        <v>2846600</v>
      </c>
    </row>
    <row r="67" spans="1:6" s="47" customFormat="1" ht="24.75" customHeight="1" x14ac:dyDescent="0.2">
      <c r="A67" s="55" t="s">
        <v>132</v>
      </c>
      <c r="B67" s="53" t="s">
        <v>131</v>
      </c>
      <c r="C67" s="55" t="s">
        <v>130</v>
      </c>
      <c r="D67" s="54">
        <v>3302000</v>
      </c>
      <c r="E67" s="54">
        <v>2922000</v>
      </c>
      <c r="F67" s="54">
        <v>2842000</v>
      </c>
    </row>
    <row r="68" spans="1:6" s="47" customFormat="1" ht="25.5" customHeight="1" x14ac:dyDescent="0.2">
      <c r="A68" s="55" t="s">
        <v>129</v>
      </c>
      <c r="B68" s="56" t="s">
        <v>128</v>
      </c>
      <c r="C68" s="55" t="s">
        <v>127</v>
      </c>
      <c r="D68" s="54">
        <v>3302000</v>
      </c>
      <c r="E68" s="54">
        <v>2922600</v>
      </c>
      <c r="F68" s="54">
        <v>2842000</v>
      </c>
    </row>
    <row r="69" spans="1:6" s="47" customFormat="1" ht="24.75" customHeight="1" x14ac:dyDescent="0.2">
      <c r="A69" s="55" t="s">
        <v>125</v>
      </c>
      <c r="B69" s="53" t="s">
        <v>126</v>
      </c>
      <c r="C69" s="55" t="s">
        <v>125</v>
      </c>
      <c r="D69" s="54">
        <v>4600</v>
      </c>
      <c r="E69" s="54">
        <v>4600</v>
      </c>
      <c r="F69" s="54">
        <v>4600</v>
      </c>
    </row>
    <row r="70" spans="1:6" s="47" customFormat="1" ht="26.25" customHeight="1" x14ac:dyDescent="0.2">
      <c r="A70" s="55" t="s">
        <v>123</v>
      </c>
      <c r="B70" s="56" t="s">
        <v>124</v>
      </c>
      <c r="C70" s="55" t="s">
        <v>123</v>
      </c>
      <c r="D70" s="54">
        <v>4600</v>
      </c>
      <c r="E70" s="54">
        <v>4600</v>
      </c>
      <c r="F70" s="54">
        <v>4600</v>
      </c>
    </row>
    <row r="71" spans="1:6" s="47" customFormat="1" ht="24" customHeight="1" x14ac:dyDescent="0.2">
      <c r="A71" s="55" t="s">
        <v>121</v>
      </c>
      <c r="B71" s="56" t="s">
        <v>122</v>
      </c>
      <c r="C71" s="55" t="s">
        <v>121</v>
      </c>
      <c r="D71" s="54">
        <f>D72+D74+D76</f>
        <v>0</v>
      </c>
      <c r="E71" s="54">
        <f>E72+E74+E76</f>
        <v>0</v>
      </c>
      <c r="F71" s="54">
        <f>F72+F74+F76</f>
        <v>0</v>
      </c>
    </row>
    <row r="72" spans="1:6" s="47" customFormat="1" ht="24" customHeight="1" x14ac:dyDescent="0.2">
      <c r="A72" s="55" t="s">
        <v>119</v>
      </c>
      <c r="B72" s="56" t="s">
        <v>120</v>
      </c>
      <c r="C72" s="55" t="s">
        <v>119</v>
      </c>
      <c r="D72" s="54">
        <f>D73</f>
        <v>0</v>
      </c>
      <c r="E72" s="54">
        <f>E73</f>
        <v>0</v>
      </c>
      <c r="F72" s="54">
        <f>F73</f>
        <v>0</v>
      </c>
    </row>
    <row r="73" spans="1:6" s="47" customFormat="1" ht="25.5" customHeight="1" x14ac:dyDescent="0.2">
      <c r="A73" s="55" t="s">
        <v>117</v>
      </c>
      <c r="B73" s="56" t="s">
        <v>118</v>
      </c>
      <c r="C73" s="55" t="s">
        <v>117</v>
      </c>
      <c r="D73" s="54">
        <v>0</v>
      </c>
      <c r="E73" s="54">
        <v>0</v>
      </c>
      <c r="F73" s="54">
        <v>0</v>
      </c>
    </row>
    <row r="74" spans="1:6" s="47" customFormat="1" ht="25.5" customHeight="1" x14ac:dyDescent="0.2">
      <c r="A74" s="55" t="s">
        <v>115</v>
      </c>
      <c r="B74" s="56" t="s">
        <v>116</v>
      </c>
      <c r="C74" s="55" t="s">
        <v>115</v>
      </c>
      <c r="D74" s="54">
        <f>D75</f>
        <v>0</v>
      </c>
      <c r="E74" s="54">
        <f>E75</f>
        <v>0</v>
      </c>
      <c r="F74" s="54">
        <f>F75</f>
        <v>0</v>
      </c>
    </row>
    <row r="75" spans="1:6" s="47" customFormat="1" ht="35.25" customHeight="1" x14ac:dyDescent="0.2">
      <c r="A75" s="55" t="s">
        <v>113</v>
      </c>
      <c r="B75" s="56" t="s">
        <v>114</v>
      </c>
      <c r="C75" s="55" t="s">
        <v>113</v>
      </c>
      <c r="D75" s="54">
        <v>0</v>
      </c>
      <c r="E75" s="54">
        <v>0</v>
      </c>
      <c r="F75" s="54">
        <v>0</v>
      </c>
    </row>
    <row r="76" spans="1:6" s="47" customFormat="1" ht="13.5" customHeight="1" x14ac:dyDescent="0.2">
      <c r="A76" s="55" t="s">
        <v>111</v>
      </c>
      <c r="B76" s="56" t="s">
        <v>112</v>
      </c>
      <c r="C76" s="55" t="s">
        <v>111</v>
      </c>
      <c r="D76" s="54">
        <f>D77</f>
        <v>0</v>
      </c>
      <c r="E76" s="54">
        <f>E77</f>
        <v>0</v>
      </c>
      <c r="F76" s="54">
        <f>F77</f>
        <v>0</v>
      </c>
    </row>
    <row r="77" spans="1:6" s="47" customFormat="1" ht="12.75" customHeight="1" x14ac:dyDescent="0.2">
      <c r="A77" s="55" t="s">
        <v>109</v>
      </c>
      <c r="B77" s="56" t="s">
        <v>110</v>
      </c>
      <c r="C77" s="55" t="s">
        <v>109</v>
      </c>
      <c r="D77" s="54"/>
      <c r="E77" s="54"/>
      <c r="F77" s="54"/>
    </row>
    <row r="78" spans="1:6" s="47" customFormat="1" ht="13.5" customHeight="1" x14ac:dyDescent="0.2">
      <c r="A78" s="55" t="s">
        <v>107</v>
      </c>
      <c r="B78" s="53" t="s">
        <v>108</v>
      </c>
      <c r="C78" s="55" t="s">
        <v>107</v>
      </c>
      <c r="D78" s="54">
        <f t="shared" ref="D78:F79" si="3">D79</f>
        <v>102000</v>
      </c>
      <c r="E78" s="54">
        <f t="shared" si="3"/>
        <v>103000</v>
      </c>
      <c r="F78" s="54">
        <f t="shared" si="3"/>
        <v>107100</v>
      </c>
    </row>
    <row r="79" spans="1:6" s="47" customFormat="1" ht="24.75" customHeight="1" x14ac:dyDescent="0.2">
      <c r="A79" s="55" t="s">
        <v>105</v>
      </c>
      <c r="B79" s="53" t="s">
        <v>106</v>
      </c>
      <c r="C79" s="55" t="s">
        <v>105</v>
      </c>
      <c r="D79" s="54">
        <f t="shared" si="3"/>
        <v>102000</v>
      </c>
      <c r="E79" s="54">
        <f t="shared" si="3"/>
        <v>103000</v>
      </c>
      <c r="F79" s="54">
        <f t="shared" si="3"/>
        <v>107100</v>
      </c>
    </row>
    <row r="80" spans="1:6" s="47" customFormat="1" ht="25.5" customHeight="1" x14ac:dyDescent="0.2">
      <c r="A80" s="55" t="s">
        <v>60</v>
      </c>
      <c r="B80" s="56" t="s">
        <v>104</v>
      </c>
      <c r="C80" s="55" t="s">
        <v>60</v>
      </c>
      <c r="D80" s="54">
        <v>102000</v>
      </c>
      <c r="E80" s="54">
        <v>103000</v>
      </c>
      <c r="F80" s="54">
        <v>107100</v>
      </c>
    </row>
    <row r="81" spans="1:6" s="47" customFormat="1" ht="17.25" customHeight="1" x14ac:dyDescent="0.2">
      <c r="A81" s="52" t="s">
        <v>103</v>
      </c>
      <c r="B81" s="53"/>
      <c r="C81" s="52" t="s">
        <v>103</v>
      </c>
      <c r="D81" s="51">
        <f>D13</f>
        <v>5721600</v>
      </c>
      <c r="E81" s="51">
        <f>E13</f>
        <v>5316600</v>
      </c>
      <c r="F81" s="51">
        <f>F13</f>
        <v>5237700</v>
      </c>
    </row>
    <row r="82" spans="1:6" s="47" customFormat="1" ht="13.5" thickBot="1" x14ac:dyDescent="0.25">
      <c r="A82" s="49" t="s">
        <v>102</v>
      </c>
      <c r="B82" s="50"/>
      <c r="C82" s="49" t="s">
        <v>102</v>
      </c>
      <c r="D82" s="48">
        <f>D81-D13</f>
        <v>0</v>
      </c>
      <c r="E82" s="48">
        <f>E81-E13</f>
        <v>0</v>
      </c>
      <c r="F82" s="48">
        <f>F81-F13</f>
        <v>0</v>
      </c>
    </row>
    <row r="83" spans="1:6" s="47" customFormat="1" x14ac:dyDescent="0.2"/>
    <row r="84" spans="1:6" s="47" customFormat="1" x14ac:dyDescent="0.2"/>
    <row r="85" spans="1:6" s="47" customFormat="1" x14ac:dyDescent="0.2"/>
  </sheetData>
  <mergeCells count="5">
    <mergeCell ref="D11:F11"/>
    <mergeCell ref="A11:A12"/>
    <mergeCell ref="E1:F5"/>
    <mergeCell ref="A7:F8"/>
    <mergeCell ref="C11:C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F1" workbookViewId="0">
      <selection activeCell="F1" sqref="F1"/>
    </sheetView>
  </sheetViews>
  <sheetFormatPr defaultRowHeight="12.75" x14ac:dyDescent="0.2"/>
  <cols>
    <col min="1" max="1" width="0.140625" style="454" hidden="1" customWidth="1"/>
    <col min="2" max="4" width="10.28515625" style="454" hidden="1" customWidth="1"/>
    <col min="5" max="5" width="3.140625" style="454" hidden="1" customWidth="1"/>
    <col min="6" max="8" width="9.140625" style="460"/>
    <col min="9" max="9" width="19.42578125" style="460" customWidth="1"/>
    <col min="10" max="11" width="5.5703125" style="461" customWidth="1"/>
    <col min="12" max="12" width="0.28515625" style="461" hidden="1" customWidth="1"/>
    <col min="13" max="13" width="5.140625" style="461" hidden="1" customWidth="1"/>
    <col min="14" max="14" width="11.5703125" style="461" customWidth="1"/>
    <col min="15" max="15" width="11.85546875" style="461" customWidth="1"/>
    <col min="16" max="16" width="11.7109375" style="461" customWidth="1"/>
  </cols>
  <sheetData>
    <row r="1" spans="1:20" x14ac:dyDescent="0.2">
      <c r="A1" s="415"/>
      <c r="B1" s="415"/>
      <c r="C1" s="415"/>
      <c r="D1" s="415"/>
      <c r="E1" s="415"/>
      <c r="F1" s="416"/>
      <c r="G1" s="416"/>
      <c r="H1" s="416"/>
      <c r="I1" s="416"/>
      <c r="J1" s="417"/>
      <c r="K1" s="417"/>
      <c r="L1" s="418"/>
      <c r="M1" s="418"/>
      <c r="N1" s="419" t="s">
        <v>372</v>
      </c>
      <c r="O1" s="419"/>
      <c r="P1" s="419"/>
    </row>
    <row r="2" spans="1:20" x14ac:dyDescent="0.2">
      <c r="A2" s="415"/>
      <c r="B2" s="415"/>
      <c r="C2" s="415"/>
      <c r="D2" s="415"/>
      <c r="E2" s="415"/>
      <c r="F2" s="416"/>
      <c r="G2" s="416"/>
      <c r="H2" s="416"/>
      <c r="I2" s="416"/>
      <c r="J2" s="417"/>
      <c r="K2" s="417"/>
      <c r="L2" s="418"/>
      <c r="M2" s="418"/>
      <c r="N2" s="419" t="s">
        <v>373</v>
      </c>
      <c r="O2" s="419"/>
      <c r="P2" s="419"/>
    </row>
    <row r="3" spans="1:20" x14ac:dyDescent="0.2">
      <c r="A3" s="415"/>
      <c r="B3" s="415"/>
      <c r="C3" s="415"/>
      <c r="D3" s="415"/>
      <c r="E3" s="415"/>
      <c r="F3" s="416"/>
      <c r="G3" s="416"/>
      <c r="H3" s="416"/>
      <c r="I3" s="416"/>
      <c r="J3" s="417"/>
      <c r="K3" s="417"/>
      <c r="L3" s="418"/>
      <c r="M3" s="418"/>
      <c r="N3" s="419" t="s">
        <v>319</v>
      </c>
      <c r="O3" s="419"/>
      <c r="P3" s="419"/>
    </row>
    <row r="4" spans="1:20" x14ac:dyDescent="0.2">
      <c r="A4" s="415"/>
      <c r="B4" s="415"/>
      <c r="C4" s="415"/>
      <c r="D4" s="415"/>
      <c r="E4" s="415"/>
      <c r="F4" s="416"/>
      <c r="G4" s="416"/>
      <c r="H4" s="416"/>
      <c r="I4" s="416"/>
      <c r="J4" s="417"/>
      <c r="K4" s="417"/>
      <c r="L4" s="418"/>
      <c r="M4" s="418"/>
      <c r="N4" s="419" t="s">
        <v>374</v>
      </c>
      <c r="O4" s="419"/>
      <c r="P4" s="419"/>
    </row>
    <row r="5" spans="1:20" x14ac:dyDescent="0.2">
      <c r="A5" s="415"/>
      <c r="B5" s="415"/>
      <c r="C5" s="415"/>
      <c r="D5" s="415"/>
      <c r="E5" s="415"/>
      <c r="F5" s="416"/>
      <c r="G5" s="416"/>
      <c r="H5" s="416"/>
      <c r="I5" s="416"/>
      <c r="J5" s="417"/>
      <c r="K5" s="417"/>
      <c r="L5" s="418"/>
      <c r="M5" s="418"/>
      <c r="N5" s="417"/>
      <c r="O5" s="417"/>
      <c r="P5" s="417"/>
    </row>
    <row r="6" spans="1:20" x14ac:dyDescent="0.2">
      <c r="A6" s="420" t="s">
        <v>375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</row>
    <row r="7" spans="1:20" x14ac:dyDescent="0.2">
      <c r="A7" s="421"/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69"/>
      <c r="O7" s="69"/>
      <c r="P7" s="70" t="s">
        <v>316</v>
      </c>
    </row>
    <row r="8" spans="1:20" ht="13.5" thickBot="1" x14ac:dyDescent="0.25">
      <c r="A8" s="422"/>
      <c r="B8" s="423" t="s">
        <v>227</v>
      </c>
      <c r="C8" s="422"/>
      <c r="D8" s="422"/>
      <c r="E8" s="422"/>
      <c r="F8" s="424"/>
      <c r="G8" s="424"/>
      <c r="H8" s="424"/>
      <c r="I8" s="424"/>
      <c r="J8" s="425"/>
      <c r="K8" s="425"/>
      <c r="L8" s="425"/>
      <c r="M8" s="425"/>
      <c r="N8" s="69"/>
      <c r="O8" s="69"/>
      <c r="P8" s="69"/>
    </row>
    <row r="9" spans="1:20" ht="51" x14ac:dyDescent="0.2">
      <c r="A9" s="426" t="s">
        <v>376</v>
      </c>
      <c r="B9" s="427"/>
      <c r="C9" s="427"/>
      <c r="D9" s="427"/>
      <c r="E9" s="427"/>
      <c r="F9" s="427"/>
      <c r="G9" s="427"/>
      <c r="H9" s="427"/>
      <c r="I9" s="427"/>
      <c r="J9" s="209" t="s">
        <v>294</v>
      </c>
      <c r="K9" s="209" t="s">
        <v>293</v>
      </c>
      <c r="L9" s="209" t="s">
        <v>377</v>
      </c>
      <c r="M9" s="209" t="s">
        <v>378</v>
      </c>
      <c r="N9" s="209">
        <v>2021</v>
      </c>
      <c r="O9" s="209">
        <v>2022</v>
      </c>
      <c r="P9" s="428">
        <v>2023</v>
      </c>
    </row>
    <row r="10" spans="1:20" x14ac:dyDescent="0.2">
      <c r="A10" s="429" t="s">
        <v>282</v>
      </c>
      <c r="B10" s="430"/>
      <c r="C10" s="430"/>
      <c r="D10" s="430"/>
      <c r="E10" s="430"/>
      <c r="F10" s="430"/>
      <c r="G10" s="430"/>
      <c r="H10" s="430"/>
      <c r="I10" s="430"/>
      <c r="J10" s="129">
        <v>1</v>
      </c>
      <c r="K10" s="129">
        <v>0</v>
      </c>
      <c r="L10" s="431">
        <v>0</v>
      </c>
      <c r="M10" s="127">
        <v>0</v>
      </c>
      <c r="N10" s="151">
        <f>N11+N12+N13+N14</f>
        <v>2576500</v>
      </c>
      <c r="O10" s="151">
        <f>O11+O12+O13</f>
        <v>2336000</v>
      </c>
      <c r="P10" s="432">
        <f>P11+P12+P13</f>
        <v>2240700</v>
      </c>
    </row>
    <row r="11" spans="1:20" s="1" customFormat="1" x14ac:dyDescent="0.2">
      <c r="A11" s="433"/>
      <c r="B11" s="434"/>
      <c r="C11" s="435" t="s">
        <v>281</v>
      </c>
      <c r="D11" s="435"/>
      <c r="E11" s="435"/>
      <c r="F11" s="435"/>
      <c r="G11" s="435"/>
      <c r="H11" s="435"/>
      <c r="I11" s="435"/>
      <c r="J11" s="105">
        <v>1</v>
      </c>
      <c r="K11" s="105">
        <v>2</v>
      </c>
      <c r="L11" s="104">
        <v>0</v>
      </c>
      <c r="M11" s="103">
        <v>0</v>
      </c>
      <c r="N11" s="182">
        <v>767248.8</v>
      </c>
      <c r="O11" s="182">
        <v>767248.8</v>
      </c>
      <c r="P11" s="436">
        <v>651000</v>
      </c>
      <c r="Q11" s="437"/>
      <c r="R11" s="438"/>
      <c r="S11" s="438"/>
      <c r="T11" s="438"/>
    </row>
    <row r="12" spans="1:20" s="1" customFormat="1" x14ac:dyDescent="0.2">
      <c r="A12" s="433"/>
      <c r="B12" s="434"/>
      <c r="C12" s="439"/>
      <c r="D12" s="439"/>
      <c r="E12" s="435" t="s">
        <v>278</v>
      </c>
      <c r="F12" s="435"/>
      <c r="G12" s="435"/>
      <c r="H12" s="435"/>
      <c r="I12" s="435"/>
      <c r="J12" s="105">
        <v>1</v>
      </c>
      <c r="K12" s="105">
        <v>4</v>
      </c>
      <c r="L12" s="104">
        <v>0</v>
      </c>
      <c r="M12" s="103">
        <v>0</v>
      </c>
      <c r="N12" s="182">
        <v>1779551.2</v>
      </c>
      <c r="O12" s="182">
        <v>1540651.2</v>
      </c>
      <c r="P12" s="436">
        <v>1561600</v>
      </c>
    </row>
    <row r="13" spans="1:20" s="1" customFormat="1" x14ac:dyDescent="0.2">
      <c r="A13" s="433"/>
      <c r="B13" s="434"/>
      <c r="C13" s="439"/>
      <c r="D13" s="439"/>
      <c r="E13" s="439"/>
      <c r="F13" s="435" t="s">
        <v>379</v>
      </c>
      <c r="G13" s="435"/>
      <c r="H13" s="435"/>
      <c r="I13" s="435"/>
      <c r="J13" s="105">
        <v>1</v>
      </c>
      <c r="K13" s="105">
        <v>6</v>
      </c>
      <c r="L13" s="104">
        <v>0</v>
      </c>
      <c r="M13" s="103">
        <v>0</v>
      </c>
      <c r="N13" s="182">
        <v>28100</v>
      </c>
      <c r="O13" s="182">
        <v>28100</v>
      </c>
      <c r="P13" s="436">
        <v>28100</v>
      </c>
    </row>
    <row r="14" spans="1:20" s="1" customFormat="1" x14ac:dyDescent="0.2">
      <c r="A14" s="440"/>
      <c r="B14" s="441"/>
      <c r="C14" s="442"/>
      <c r="D14" s="442"/>
      <c r="E14" s="442"/>
      <c r="F14" s="443" t="s">
        <v>380</v>
      </c>
      <c r="G14" s="444"/>
      <c r="H14" s="444"/>
      <c r="I14" s="445"/>
      <c r="J14" s="129">
        <v>1</v>
      </c>
      <c r="K14" s="129">
        <v>13</v>
      </c>
      <c r="L14" s="431">
        <v>0</v>
      </c>
      <c r="M14" s="127">
        <v>0</v>
      </c>
      <c r="N14" s="151">
        <v>1600</v>
      </c>
      <c r="O14" s="151">
        <v>0</v>
      </c>
      <c r="P14" s="432">
        <v>0</v>
      </c>
    </row>
    <row r="15" spans="1:20" x14ac:dyDescent="0.2">
      <c r="A15" s="446" t="s">
        <v>266</v>
      </c>
      <c r="B15" s="447"/>
      <c r="C15" s="447"/>
      <c r="D15" s="447"/>
      <c r="E15" s="447"/>
      <c r="F15" s="447"/>
      <c r="G15" s="447"/>
      <c r="H15" s="447"/>
      <c r="I15" s="448"/>
      <c r="J15" s="129">
        <v>2</v>
      </c>
      <c r="K15" s="129">
        <v>0</v>
      </c>
      <c r="L15" s="431">
        <v>0</v>
      </c>
      <c r="M15" s="127">
        <v>0</v>
      </c>
      <c r="N15" s="151">
        <f>N16</f>
        <v>102000</v>
      </c>
      <c r="O15" s="151">
        <f t="shared" ref="O15:P15" si="0">O16</f>
        <v>103000</v>
      </c>
      <c r="P15" s="432">
        <f t="shared" si="0"/>
        <v>107100</v>
      </c>
    </row>
    <row r="16" spans="1:20" s="1" customFormat="1" x14ac:dyDescent="0.2">
      <c r="A16" s="433"/>
      <c r="B16" s="434"/>
      <c r="C16" s="449" t="s">
        <v>265</v>
      </c>
      <c r="D16" s="450"/>
      <c r="E16" s="450"/>
      <c r="F16" s="450"/>
      <c r="G16" s="450"/>
      <c r="H16" s="450"/>
      <c r="I16" s="451"/>
      <c r="J16" s="105">
        <v>2</v>
      </c>
      <c r="K16" s="105">
        <v>3</v>
      </c>
      <c r="L16" s="104">
        <v>0</v>
      </c>
      <c r="M16" s="103">
        <v>0</v>
      </c>
      <c r="N16" s="182">
        <v>102000</v>
      </c>
      <c r="O16" s="182">
        <v>103000</v>
      </c>
      <c r="P16" s="436">
        <v>107100</v>
      </c>
    </row>
    <row r="17" spans="1:16" x14ac:dyDescent="0.2">
      <c r="A17" s="446" t="s">
        <v>258</v>
      </c>
      <c r="B17" s="447"/>
      <c r="C17" s="447"/>
      <c r="D17" s="447"/>
      <c r="E17" s="447"/>
      <c r="F17" s="447"/>
      <c r="G17" s="447"/>
      <c r="H17" s="447"/>
      <c r="I17" s="448"/>
      <c r="J17" s="129">
        <v>3</v>
      </c>
      <c r="K17" s="129">
        <v>0</v>
      </c>
      <c r="L17" s="431">
        <v>0</v>
      </c>
      <c r="M17" s="127">
        <v>0</v>
      </c>
      <c r="N17" s="151">
        <f>N18+N19</f>
        <v>143300</v>
      </c>
      <c r="O17" s="151">
        <f>O18+O19</f>
        <v>4119</v>
      </c>
      <c r="P17" s="432">
        <f>P18+P19</f>
        <v>0</v>
      </c>
    </row>
    <row r="18" spans="1:16" s="1" customFormat="1" x14ac:dyDescent="0.2">
      <c r="A18" s="433"/>
      <c r="B18" s="434"/>
      <c r="C18" s="449" t="s">
        <v>257</v>
      </c>
      <c r="D18" s="450"/>
      <c r="E18" s="450"/>
      <c r="F18" s="450"/>
      <c r="G18" s="450"/>
      <c r="H18" s="450"/>
      <c r="I18" s="451"/>
      <c r="J18" s="105">
        <v>3</v>
      </c>
      <c r="K18" s="105">
        <v>10</v>
      </c>
      <c r="L18" s="104">
        <v>0</v>
      </c>
      <c r="M18" s="103">
        <v>0</v>
      </c>
      <c r="N18" s="182">
        <v>137300</v>
      </c>
      <c r="O18" s="182">
        <v>0</v>
      </c>
      <c r="P18" s="436">
        <v>0</v>
      </c>
    </row>
    <row r="19" spans="1:16" s="1" customFormat="1" x14ac:dyDescent="0.2">
      <c r="A19" s="433"/>
      <c r="B19" s="434"/>
      <c r="C19" s="439"/>
      <c r="D19" s="439"/>
      <c r="E19" s="439"/>
      <c r="F19" s="435" t="s">
        <v>254</v>
      </c>
      <c r="G19" s="435"/>
      <c r="H19" s="435"/>
      <c r="I19" s="435"/>
      <c r="J19" s="105">
        <v>3</v>
      </c>
      <c r="K19" s="105">
        <v>14</v>
      </c>
      <c r="L19" s="104">
        <v>0</v>
      </c>
      <c r="M19" s="103">
        <v>0</v>
      </c>
      <c r="N19" s="182">
        <v>6000</v>
      </c>
      <c r="O19" s="182">
        <v>4119</v>
      </c>
      <c r="P19" s="436">
        <v>0</v>
      </c>
    </row>
    <row r="20" spans="1:16" x14ac:dyDescent="0.2">
      <c r="A20" s="446" t="s">
        <v>251</v>
      </c>
      <c r="B20" s="447"/>
      <c r="C20" s="447"/>
      <c r="D20" s="447"/>
      <c r="E20" s="447"/>
      <c r="F20" s="447"/>
      <c r="G20" s="447"/>
      <c r="H20" s="447"/>
      <c r="I20" s="448"/>
      <c r="J20" s="129">
        <v>4</v>
      </c>
      <c r="K20" s="129">
        <v>0</v>
      </c>
      <c r="L20" s="431">
        <v>0</v>
      </c>
      <c r="M20" s="127">
        <v>0</v>
      </c>
      <c r="N20" s="151">
        <f>N21</f>
        <v>704000</v>
      </c>
      <c r="O20" s="151">
        <f t="shared" ref="O20:P20" si="1">O21</f>
        <v>728000</v>
      </c>
      <c r="P20" s="432">
        <f t="shared" si="1"/>
        <v>756000</v>
      </c>
    </row>
    <row r="21" spans="1:16" s="1" customFormat="1" x14ac:dyDescent="0.2">
      <c r="A21" s="433"/>
      <c r="B21" s="452"/>
      <c r="C21" s="452"/>
      <c r="D21" s="452"/>
      <c r="E21" s="452"/>
      <c r="F21" s="453" t="s">
        <v>250</v>
      </c>
      <c r="G21" s="453"/>
      <c r="H21" s="453"/>
      <c r="I21" s="453"/>
      <c r="J21" s="105">
        <v>4</v>
      </c>
      <c r="K21" s="105">
        <v>9</v>
      </c>
      <c r="L21" s="104">
        <v>0</v>
      </c>
      <c r="M21" s="103">
        <v>0</v>
      </c>
      <c r="N21" s="182">
        <v>704000</v>
      </c>
      <c r="O21" s="182">
        <v>728000</v>
      </c>
      <c r="P21" s="436">
        <v>756000</v>
      </c>
    </row>
    <row r="22" spans="1:16" x14ac:dyDescent="0.2">
      <c r="A22" s="446" t="s">
        <v>247</v>
      </c>
      <c r="B22" s="447"/>
      <c r="C22" s="447"/>
      <c r="D22" s="447"/>
      <c r="E22" s="447"/>
      <c r="F22" s="447"/>
      <c r="G22" s="447"/>
      <c r="H22" s="447"/>
      <c r="I22" s="448"/>
      <c r="J22" s="129">
        <v>5</v>
      </c>
      <c r="K22" s="129">
        <v>0</v>
      </c>
      <c r="L22" s="431">
        <v>0</v>
      </c>
      <c r="M22" s="127">
        <v>0</v>
      </c>
      <c r="N22" s="151">
        <f>N23</f>
        <v>41900</v>
      </c>
      <c r="O22" s="151">
        <f t="shared" ref="O22:P22" si="2">O23</f>
        <v>0</v>
      </c>
      <c r="P22" s="432">
        <f t="shared" si="2"/>
        <v>0</v>
      </c>
    </row>
    <row r="23" spans="1:16" s="1" customFormat="1" x14ac:dyDescent="0.2">
      <c r="A23" s="433"/>
      <c r="B23" s="434"/>
      <c r="C23" s="449" t="s">
        <v>246</v>
      </c>
      <c r="D23" s="450"/>
      <c r="E23" s="450"/>
      <c r="F23" s="450"/>
      <c r="G23" s="450"/>
      <c r="H23" s="450"/>
      <c r="I23" s="451"/>
      <c r="J23" s="105">
        <v>5</v>
      </c>
      <c r="K23" s="105">
        <v>3</v>
      </c>
      <c r="L23" s="104">
        <v>0</v>
      </c>
      <c r="M23" s="103">
        <v>0</v>
      </c>
      <c r="N23" s="182">
        <v>41900</v>
      </c>
      <c r="O23" s="182">
        <v>0</v>
      </c>
      <c r="P23" s="436">
        <v>0</v>
      </c>
    </row>
    <row r="24" spans="1:16" x14ac:dyDescent="0.2">
      <c r="A24" s="446" t="s">
        <v>243</v>
      </c>
      <c r="B24" s="447"/>
      <c r="C24" s="447"/>
      <c r="D24" s="447"/>
      <c r="E24" s="447"/>
      <c r="F24" s="447"/>
      <c r="G24" s="447"/>
      <c r="H24" s="447"/>
      <c r="I24" s="448"/>
      <c r="J24" s="129">
        <v>8</v>
      </c>
      <c r="K24" s="129">
        <v>0</v>
      </c>
      <c r="L24" s="431">
        <v>0</v>
      </c>
      <c r="M24" s="127">
        <v>0</v>
      </c>
      <c r="N24" s="151">
        <f t="shared" ref="N24:O24" si="3">N25</f>
        <v>2153900</v>
      </c>
      <c r="O24" s="151">
        <f t="shared" si="3"/>
        <v>2145481</v>
      </c>
      <c r="P24" s="432">
        <f>P25</f>
        <v>2133900</v>
      </c>
    </row>
    <row r="25" spans="1:16" s="1" customFormat="1" x14ac:dyDescent="0.2">
      <c r="A25" s="433"/>
      <c r="B25" s="434"/>
      <c r="C25" s="449" t="s">
        <v>242</v>
      </c>
      <c r="D25" s="450"/>
      <c r="E25" s="450"/>
      <c r="F25" s="450"/>
      <c r="G25" s="450"/>
      <c r="H25" s="450"/>
      <c r="I25" s="451"/>
      <c r="J25" s="105">
        <v>8</v>
      </c>
      <c r="K25" s="105">
        <v>1</v>
      </c>
      <c r="L25" s="104">
        <v>0</v>
      </c>
      <c r="M25" s="103">
        <v>0</v>
      </c>
      <c r="N25" s="182">
        <v>2153900</v>
      </c>
      <c r="O25" s="182">
        <v>2145481</v>
      </c>
      <c r="P25" s="436">
        <v>2133900</v>
      </c>
    </row>
    <row r="26" spans="1:16" ht="13.5" thickBot="1" x14ac:dyDescent="0.25">
      <c r="F26" s="455" t="s">
        <v>228</v>
      </c>
      <c r="G26" s="455"/>
      <c r="H26" s="455"/>
      <c r="I26" s="455"/>
      <c r="J26" s="456"/>
      <c r="K26" s="456"/>
      <c r="L26" s="457"/>
      <c r="M26" s="457"/>
      <c r="N26" s="458">
        <f>N10+N15+N17+N20+N22+N24</f>
        <v>5721600</v>
      </c>
      <c r="O26" s="458">
        <f>O10+O15+O17+O20+O22+O24</f>
        <v>5316600</v>
      </c>
      <c r="P26" s="459">
        <f>P10+P15+P17+P20+P22+P24</f>
        <v>5237700</v>
      </c>
    </row>
  </sheetData>
  <mergeCells count="25">
    <mergeCell ref="F26:I26"/>
    <mergeCell ref="A20:I20"/>
    <mergeCell ref="F21:I21"/>
    <mergeCell ref="A22:I22"/>
    <mergeCell ref="C23:I23"/>
    <mergeCell ref="A24:I24"/>
    <mergeCell ref="C25:I25"/>
    <mergeCell ref="F14:I14"/>
    <mergeCell ref="A15:I15"/>
    <mergeCell ref="C16:I16"/>
    <mergeCell ref="A17:I17"/>
    <mergeCell ref="C18:I18"/>
    <mergeCell ref="F19:I19"/>
    <mergeCell ref="A9:I9"/>
    <mergeCell ref="A10:I10"/>
    <mergeCell ref="C11:I11"/>
    <mergeCell ref="Q11:T11"/>
    <mergeCell ref="E12:I12"/>
    <mergeCell ref="F13:I13"/>
    <mergeCell ref="N1:P1"/>
    <mergeCell ref="N2:P2"/>
    <mergeCell ref="N3:P3"/>
    <mergeCell ref="N4:P4"/>
    <mergeCell ref="A6:P6"/>
    <mergeCell ref="A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F1" workbookViewId="0">
      <selection activeCell="F1" sqref="F1"/>
    </sheetView>
  </sheetViews>
  <sheetFormatPr defaultRowHeight="12.75" x14ac:dyDescent="0.2"/>
  <cols>
    <col min="1" max="1" width="0.140625" style="454" hidden="1" customWidth="1"/>
    <col min="2" max="4" width="10.28515625" style="454" hidden="1" customWidth="1"/>
    <col min="5" max="5" width="3.140625" style="454" hidden="1" customWidth="1"/>
    <col min="6" max="8" width="9.140625" style="460"/>
    <col min="9" max="9" width="19.42578125" style="460" customWidth="1"/>
    <col min="10" max="10" width="5.5703125" style="461" customWidth="1"/>
    <col min="11" max="11" width="4.85546875" style="461" customWidth="1"/>
    <col min="12" max="12" width="10.85546875" style="461" customWidth="1"/>
    <col min="13" max="13" width="5.140625" style="461" customWidth="1"/>
    <col min="14" max="14" width="11.5703125" style="461" customWidth="1"/>
    <col min="15" max="15" width="11.85546875" style="461" customWidth="1"/>
    <col min="16" max="16" width="11.7109375" style="461" customWidth="1"/>
  </cols>
  <sheetData>
    <row r="1" spans="1:16" x14ac:dyDescent="0.2">
      <c r="A1" s="415"/>
      <c r="B1" s="415"/>
      <c r="C1" s="415"/>
      <c r="D1" s="415"/>
      <c r="E1" s="415"/>
      <c r="F1" s="416"/>
      <c r="G1" s="416"/>
      <c r="H1" s="416"/>
      <c r="I1" s="416"/>
      <c r="J1" s="417"/>
      <c r="K1" s="417"/>
      <c r="L1" s="418"/>
      <c r="M1" s="419" t="s">
        <v>381</v>
      </c>
      <c r="N1" s="419"/>
      <c r="O1" s="419"/>
      <c r="P1" s="419"/>
    </row>
    <row r="2" spans="1:16" x14ac:dyDescent="0.2">
      <c r="A2" s="415"/>
      <c r="B2" s="415"/>
      <c r="C2" s="415"/>
      <c r="D2" s="415"/>
      <c r="E2" s="415"/>
      <c r="F2" s="416"/>
      <c r="G2" s="416"/>
      <c r="H2" s="416"/>
      <c r="I2" s="416"/>
      <c r="J2" s="417"/>
      <c r="K2" s="417"/>
      <c r="L2" s="418"/>
      <c r="M2" s="419" t="s">
        <v>373</v>
      </c>
      <c r="N2" s="419"/>
      <c r="O2" s="419"/>
      <c r="P2" s="419"/>
    </row>
    <row r="3" spans="1:16" x14ac:dyDescent="0.2">
      <c r="A3" s="415"/>
      <c r="B3" s="415"/>
      <c r="C3" s="415"/>
      <c r="D3" s="415"/>
      <c r="E3" s="415"/>
      <c r="F3" s="416"/>
      <c r="G3" s="416"/>
      <c r="H3" s="416"/>
      <c r="I3" s="416"/>
      <c r="J3" s="417"/>
      <c r="K3" s="417"/>
      <c r="L3" s="418"/>
      <c r="M3" s="419" t="s">
        <v>319</v>
      </c>
      <c r="N3" s="419"/>
      <c r="O3" s="419"/>
      <c r="P3" s="419"/>
    </row>
    <row r="4" spans="1:16" x14ac:dyDescent="0.2">
      <c r="A4" s="415"/>
      <c r="B4" s="415"/>
      <c r="C4" s="415"/>
      <c r="D4" s="415"/>
      <c r="E4" s="415"/>
      <c r="F4" s="416"/>
      <c r="G4" s="416"/>
      <c r="H4" s="416"/>
      <c r="I4" s="416"/>
      <c r="J4" s="417"/>
      <c r="K4" s="417"/>
      <c r="L4" s="418"/>
      <c r="M4" s="419" t="s">
        <v>382</v>
      </c>
      <c r="N4" s="419"/>
      <c r="O4" s="419"/>
      <c r="P4" s="419"/>
    </row>
    <row r="5" spans="1:16" x14ac:dyDescent="0.2">
      <c r="A5" s="415"/>
      <c r="B5" s="415"/>
      <c r="C5" s="415"/>
      <c r="D5" s="415"/>
      <c r="E5" s="415"/>
      <c r="F5" s="416"/>
      <c r="G5" s="416"/>
      <c r="H5" s="416"/>
      <c r="I5" s="416"/>
      <c r="J5" s="417"/>
      <c r="K5" s="417"/>
      <c r="L5" s="418"/>
      <c r="M5" s="418"/>
      <c r="N5" s="417"/>
      <c r="O5" s="417"/>
      <c r="P5" s="417"/>
    </row>
    <row r="6" spans="1:16" ht="67.5" customHeight="1" x14ac:dyDescent="0.2">
      <c r="A6" s="420" t="s">
        <v>383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</row>
    <row r="7" spans="1:16" x14ac:dyDescent="0.2">
      <c r="A7" s="421"/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69"/>
      <c r="O7" s="69"/>
      <c r="P7" s="70" t="s">
        <v>316</v>
      </c>
    </row>
    <row r="8" spans="1:16" ht="13.5" thickBot="1" x14ac:dyDescent="0.25">
      <c r="A8" s="422"/>
      <c r="B8" s="423" t="s">
        <v>227</v>
      </c>
      <c r="C8" s="422"/>
      <c r="D8" s="422"/>
      <c r="E8" s="422"/>
      <c r="F8" s="424"/>
      <c r="G8" s="424"/>
      <c r="H8" s="424"/>
      <c r="I8" s="424"/>
      <c r="J8" s="425"/>
      <c r="K8" s="425"/>
      <c r="L8" s="425"/>
      <c r="M8" s="425"/>
      <c r="N8" s="69"/>
      <c r="O8" s="69"/>
      <c r="P8" s="69"/>
    </row>
    <row r="9" spans="1:16" x14ac:dyDescent="0.2">
      <c r="A9" s="426" t="s">
        <v>40</v>
      </c>
      <c r="B9" s="427"/>
      <c r="C9" s="427"/>
      <c r="D9" s="427"/>
      <c r="E9" s="427"/>
      <c r="F9" s="427"/>
      <c r="G9" s="427"/>
      <c r="H9" s="427"/>
      <c r="I9" s="427"/>
      <c r="J9" s="209" t="s">
        <v>294</v>
      </c>
      <c r="K9" s="209" t="s">
        <v>293</v>
      </c>
      <c r="L9" s="209" t="s">
        <v>377</v>
      </c>
      <c r="M9" s="209" t="s">
        <v>378</v>
      </c>
      <c r="N9" s="209">
        <v>2021</v>
      </c>
      <c r="O9" s="209">
        <v>2022</v>
      </c>
      <c r="P9" s="428">
        <v>2023</v>
      </c>
    </row>
    <row r="10" spans="1:16" x14ac:dyDescent="0.2">
      <c r="A10" s="429" t="s">
        <v>282</v>
      </c>
      <c r="B10" s="430"/>
      <c r="C10" s="430"/>
      <c r="D10" s="430"/>
      <c r="E10" s="430"/>
      <c r="F10" s="430"/>
      <c r="G10" s="430"/>
      <c r="H10" s="430"/>
      <c r="I10" s="430"/>
      <c r="J10" s="129">
        <v>1</v>
      </c>
      <c r="K10" s="129">
        <v>0</v>
      </c>
      <c r="L10" s="431">
        <v>0</v>
      </c>
      <c r="M10" s="127">
        <v>0</v>
      </c>
      <c r="N10" s="151">
        <f>N11+N16++N24+N29</f>
        <v>2576500</v>
      </c>
      <c r="O10" s="151">
        <f>O11+O16+O24</f>
        <v>2336000</v>
      </c>
      <c r="P10" s="432">
        <f>P11+P16+P24</f>
        <v>2240700</v>
      </c>
    </row>
    <row r="11" spans="1:16" ht="39.75" customHeight="1" x14ac:dyDescent="0.2">
      <c r="A11" s="462"/>
      <c r="B11" s="463"/>
      <c r="C11" s="464" t="s">
        <v>281</v>
      </c>
      <c r="D11" s="464"/>
      <c r="E11" s="464"/>
      <c r="F11" s="464"/>
      <c r="G11" s="464"/>
      <c r="H11" s="464"/>
      <c r="I11" s="464"/>
      <c r="J11" s="129">
        <v>1</v>
      </c>
      <c r="K11" s="129">
        <v>2</v>
      </c>
      <c r="L11" s="431">
        <v>0</v>
      </c>
      <c r="M11" s="127">
        <v>0</v>
      </c>
      <c r="N11" s="151">
        <f>N12</f>
        <v>767248.8</v>
      </c>
      <c r="O11" s="151">
        <f t="shared" ref="N11:Q14" si="0">O12</f>
        <v>767248.8</v>
      </c>
      <c r="P11" s="432">
        <f t="shared" si="0"/>
        <v>651000</v>
      </c>
    </row>
    <row r="12" spans="1:16" s="466" customFormat="1" ht="51.75" customHeight="1" x14ac:dyDescent="0.2">
      <c r="A12" s="462"/>
      <c r="B12" s="463"/>
      <c r="C12" s="465"/>
      <c r="D12" s="435" t="s">
        <v>384</v>
      </c>
      <c r="E12" s="435"/>
      <c r="F12" s="435"/>
      <c r="G12" s="435"/>
      <c r="H12" s="435"/>
      <c r="I12" s="435"/>
      <c r="J12" s="105">
        <v>1</v>
      </c>
      <c r="K12" s="105">
        <v>2</v>
      </c>
      <c r="L12" s="104">
        <v>6300000000</v>
      </c>
      <c r="M12" s="103">
        <v>0</v>
      </c>
      <c r="N12" s="182">
        <f t="shared" si="0"/>
        <v>767248.8</v>
      </c>
      <c r="O12" s="182">
        <f t="shared" si="0"/>
        <v>767248.8</v>
      </c>
      <c r="P12" s="436">
        <f t="shared" si="0"/>
        <v>651000</v>
      </c>
    </row>
    <row r="13" spans="1:16" ht="39.75" customHeight="1" x14ac:dyDescent="0.2">
      <c r="A13" s="462"/>
      <c r="B13" s="463"/>
      <c r="C13" s="465"/>
      <c r="D13" s="439"/>
      <c r="E13" s="435" t="s">
        <v>272</v>
      </c>
      <c r="F13" s="435"/>
      <c r="G13" s="435"/>
      <c r="H13" s="435"/>
      <c r="I13" s="435"/>
      <c r="J13" s="105">
        <v>1</v>
      </c>
      <c r="K13" s="105">
        <v>2</v>
      </c>
      <c r="L13" s="104">
        <v>6310000000</v>
      </c>
      <c r="M13" s="103">
        <v>0</v>
      </c>
      <c r="N13" s="182">
        <f t="shared" si="0"/>
        <v>767248.8</v>
      </c>
      <c r="O13" s="182">
        <f t="shared" si="0"/>
        <v>767248.8</v>
      </c>
      <c r="P13" s="436">
        <f t="shared" si="0"/>
        <v>651000</v>
      </c>
    </row>
    <row r="14" spans="1:16" x14ac:dyDescent="0.2">
      <c r="A14" s="462"/>
      <c r="B14" s="463"/>
      <c r="C14" s="465"/>
      <c r="D14" s="439"/>
      <c r="E14" s="435" t="s">
        <v>280</v>
      </c>
      <c r="F14" s="435"/>
      <c r="G14" s="435"/>
      <c r="H14" s="435"/>
      <c r="I14" s="435"/>
      <c r="J14" s="105">
        <v>1</v>
      </c>
      <c r="K14" s="105">
        <v>2</v>
      </c>
      <c r="L14" s="104">
        <v>6310010010</v>
      </c>
      <c r="M14" s="103">
        <v>0</v>
      </c>
      <c r="N14" s="182">
        <f t="shared" si="0"/>
        <v>767248.8</v>
      </c>
      <c r="O14" s="182">
        <f t="shared" si="0"/>
        <v>767248.8</v>
      </c>
      <c r="P14" s="436">
        <f t="shared" si="0"/>
        <v>651000</v>
      </c>
    </row>
    <row r="15" spans="1:16" ht="26.25" customHeight="1" x14ac:dyDescent="0.2">
      <c r="A15" s="462"/>
      <c r="B15" s="463"/>
      <c r="C15" s="465"/>
      <c r="D15" s="439"/>
      <c r="E15" s="435" t="s">
        <v>262</v>
      </c>
      <c r="F15" s="435"/>
      <c r="G15" s="435"/>
      <c r="H15" s="435"/>
      <c r="I15" s="435"/>
      <c r="J15" s="105">
        <v>1</v>
      </c>
      <c r="K15" s="105">
        <v>2</v>
      </c>
      <c r="L15" s="104">
        <v>6310010010</v>
      </c>
      <c r="M15" s="103">
        <v>120</v>
      </c>
      <c r="N15" s="182">
        <v>767248.8</v>
      </c>
      <c r="O15" s="182">
        <v>767248.8</v>
      </c>
      <c r="P15" s="436">
        <v>651000</v>
      </c>
    </row>
    <row r="16" spans="1:16" ht="57.75" customHeight="1" x14ac:dyDescent="0.2">
      <c r="A16" s="462"/>
      <c r="B16" s="463"/>
      <c r="C16" s="465"/>
      <c r="D16" s="465"/>
      <c r="E16" s="464" t="s">
        <v>278</v>
      </c>
      <c r="F16" s="464"/>
      <c r="G16" s="464"/>
      <c r="H16" s="464"/>
      <c r="I16" s="464"/>
      <c r="J16" s="129">
        <v>1</v>
      </c>
      <c r="K16" s="129">
        <v>4</v>
      </c>
      <c r="L16" s="431">
        <v>0</v>
      </c>
      <c r="M16" s="127">
        <v>0</v>
      </c>
      <c r="N16" s="151">
        <f t="shared" ref="N16:P18" si="1">N17</f>
        <v>1779551.2</v>
      </c>
      <c r="O16" s="151">
        <f t="shared" si="1"/>
        <v>1540651.2</v>
      </c>
      <c r="P16" s="432">
        <f t="shared" si="1"/>
        <v>1561600</v>
      </c>
    </row>
    <row r="17" spans="1:16" s="466" customFormat="1" ht="56.25" customHeight="1" x14ac:dyDescent="0.2">
      <c r="A17" s="433"/>
      <c r="B17" s="434"/>
      <c r="C17" s="435" t="s">
        <v>384</v>
      </c>
      <c r="D17" s="435"/>
      <c r="E17" s="435"/>
      <c r="F17" s="435"/>
      <c r="G17" s="435"/>
      <c r="H17" s="435"/>
      <c r="I17" s="435"/>
      <c r="J17" s="105">
        <v>1</v>
      </c>
      <c r="K17" s="105">
        <v>4</v>
      </c>
      <c r="L17" s="104">
        <v>6300000000</v>
      </c>
      <c r="M17" s="103">
        <v>0</v>
      </c>
      <c r="N17" s="182">
        <f t="shared" si="1"/>
        <v>1779551.2</v>
      </c>
      <c r="O17" s="182">
        <f t="shared" si="1"/>
        <v>1540651.2</v>
      </c>
      <c r="P17" s="436">
        <f t="shared" si="1"/>
        <v>1561600</v>
      </c>
    </row>
    <row r="18" spans="1:16" ht="39.75" customHeight="1" x14ac:dyDescent="0.2">
      <c r="A18" s="462"/>
      <c r="B18" s="463"/>
      <c r="C18" s="465"/>
      <c r="D18" s="435" t="s">
        <v>272</v>
      </c>
      <c r="E18" s="435"/>
      <c r="F18" s="435"/>
      <c r="G18" s="435"/>
      <c r="H18" s="435"/>
      <c r="I18" s="435"/>
      <c r="J18" s="105">
        <v>1</v>
      </c>
      <c r="K18" s="105">
        <v>4</v>
      </c>
      <c r="L18" s="104">
        <v>6310000000</v>
      </c>
      <c r="M18" s="103">
        <v>0</v>
      </c>
      <c r="N18" s="182">
        <f t="shared" si="1"/>
        <v>1779551.2</v>
      </c>
      <c r="O18" s="182">
        <f t="shared" si="1"/>
        <v>1540651.2</v>
      </c>
      <c r="P18" s="436">
        <f t="shared" si="1"/>
        <v>1561600</v>
      </c>
    </row>
    <row r="19" spans="1:16" ht="15.75" customHeight="1" x14ac:dyDescent="0.2">
      <c r="A19" s="462"/>
      <c r="B19" s="463"/>
      <c r="C19" s="465"/>
      <c r="D19" s="439"/>
      <c r="E19" s="435" t="s">
        <v>277</v>
      </c>
      <c r="F19" s="435"/>
      <c r="G19" s="435"/>
      <c r="H19" s="435"/>
      <c r="I19" s="435"/>
      <c r="J19" s="105">
        <v>1</v>
      </c>
      <c r="K19" s="105">
        <v>4</v>
      </c>
      <c r="L19" s="104">
        <v>6310010020</v>
      </c>
      <c r="M19" s="103">
        <v>0</v>
      </c>
      <c r="N19" s="182">
        <f>N20+N21+N22+N23</f>
        <v>1779551.2</v>
      </c>
      <c r="O19" s="182">
        <f>O20+O21+O22+O23</f>
        <v>1540651.2</v>
      </c>
      <c r="P19" s="436">
        <f>P20+P21+P22+P23</f>
        <v>1561600</v>
      </c>
    </row>
    <row r="20" spans="1:16" ht="26.25" customHeight="1" x14ac:dyDescent="0.2">
      <c r="A20" s="462"/>
      <c r="B20" s="463"/>
      <c r="C20" s="465"/>
      <c r="D20" s="439"/>
      <c r="E20" s="439"/>
      <c r="F20" s="435" t="s">
        <v>262</v>
      </c>
      <c r="G20" s="435"/>
      <c r="H20" s="435"/>
      <c r="I20" s="435"/>
      <c r="J20" s="105">
        <v>1</v>
      </c>
      <c r="K20" s="105">
        <v>4</v>
      </c>
      <c r="L20" s="104">
        <v>6310010020</v>
      </c>
      <c r="M20" s="103" t="s">
        <v>276</v>
      </c>
      <c r="N20" s="182">
        <v>1672451.2</v>
      </c>
      <c r="O20" s="182">
        <v>1512551.2</v>
      </c>
      <c r="P20" s="436">
        <v>1512551.2</v>
      </c>
    </row>
    <row r="21" spans="1:16" ht="27.75" customHeight="1" x14ac:dyDescent="0.2">
      <c r="A21" s="462"/>
      <c r="B21" s="463"/>
      <c r="C21" s="465"/>
      <c r="D21" s="439"/>
      <c r="E21" s="439"/>
      <c r="F21" s="435" t="s">
        <v>259</v>
      </c>
      <c r="G21" s="435"/>
      <c r="H21" s="435"/>
      <c r="I21" s="435"/>
      <c r="J21" s="105">
        <v>1</v>
      </c>
      <c r="K21" s="105">
        <v>4</v>
      </c>
      <c r="L21" s="104">
        <v>6310010020</v>
      </c>
      <c r="M21" s="103" t="s">
        <v>274</v>
      </c>
      <c r="N21" s="182">
        <v>77900</v>
      </c>
      <c r="O21" s="182">
        <v>0</v>
      </c>
      <c r="P21" s="436">
        <v>28948.799999999999</v>
      </c>
    </row>
    <row r="22" spans="1:16" x14ac:dyDescent="0.2">
      <c r="A22" s="462"/>
      <c r="B22" s="463"/>
      <c r="C22" s="465"/>
      <c r="D22" s="439"/>
      <c r="E22" s="439"/>
      <c r="F22" s="435" t="s">
        <v>268</v>
      </c>
      <c r="G22" s="435"/>
      <c r="H22" s="435"/>
      <c r="I22" s="435"/>
      <c r="J22" s="105">
        <v>1</v>
      </c>
      <c r="K22" s="105">
        <v>4</v>
      </c>
      <c r="L22" s="104">
        <v>6310010020</v>
      </c>
      <c r="M22" s="103">
        <v>850</v>
      </c>
      <c r="N22" s="182">
        <v>8000</v>
      </c>
      <c r="O22" s="182">
        <v>8000</v>
      </c>
      <c r="P22" s="436">
        <v>0</v>
      </c>
    </row>
    <row r="23" spans="1:16" x14ac:dyDescent="0.2">
      <c r="A23" s="462"/>
      <c r="B23" s="463"/>
      <c r="C23" s="465"/>
      <c r="D23" s="439"/>
      <c r="E23" s="439"/>
      <c r="F23" s="435" t="s">
        <v>238</v>
      </c>
      <c r="G23" s="435"/>
      <c r="H23" s="435"/>
      <c r="I23" s="435"/>
      <c r="J23" s="105">
        <v>1</v>
      </c>
      <c r="K23" s="105">
        <v>4</v>
      </c>
      <c r="L23" s="104">
        <v>6310010020</v>
      </c>
      <c r="M23" s="103">
        <v>540</v>
      </c>
      <c r="N23" s="182">
        <v>21200</v>
      </c>
      <c r="O23" s="182">
        <v>20100</v>
      </c>
      <c r="P23" s="436">
        <v>20100</v>
      </c>
    </row>
    <row r="24" spans="1:16" x14ac:dyDescent="0.2">
      <c r="A24" s="462"/>
      <c r="B24" s="463"/>
      <c r="C24" s="465"/>
      <c r="D24" s="439"/>
      <c r="E24" s="439"/>
      <c r="F24" s="464" t="s">
        <v>379</v>
      </c>
      <c r="G24" s="464"/>
      <c r="H24" s="464"/>
      <c r="I24" s="464"/>
      <c r="J24" s="129">
        <v>1</v>
      </c>
      <c r="K24" s="129">
        <v>6</v>
      </c>
      <c r="L24" s="431">
        <v>0</v>
      </c>
      <c r="M24" s="127">
        <v>0</v>
      </c>
      <c r="N24" s="151">
        <f t="shared" ref="N24:P27" si="2">N25</f>
        <v>28100</v>
      </c>
      <c r="O24" s="151">
        <f t="shared" si="2"/>
        <v>28100</v>
      </c>
      <c r="P24" s="432">
        <f t="shared" si="2"/>
        <v>28100</v>
      </c>
    </row>
    <row r="25" spans="1:16" ht="51.75" customHeight="1" x14ac:dyDescent="0.2">
      <c r="A25" s="462"/>
      <c r="B25" s="463"/>
      <c r="C25" s="465"/>
      <c r="D25" s="439"/>
      <c r="E25" s="439"/>
      <c r="F25" s="435" t="s">
        <v>384</v>
      </c>
      <c r="G25" s="435"/>
      <c r="H25" s="435"/>
      <c r="I25" s="435"/>
      <c r="J25" s="105">
        <v>1</v>
      </c>
      <c r="K25" s="105">
        <v>6</v>
      </c>
      <c r="L25" s="104">
        <v>6300000000</v>
      </c>
      <c r="M25" s="103">
        <v>0</v>
      </c>
      <c r="N25" s="182">
        <f>N26</f>
        <v>28100</v>
      </c>
      <c r="O25" s="182">
        <f>O26</f>
        <v>28100</v>
      </c>
      <c r="P25" s="436">
        <f>P26</f>
        <v>28100</v>
      </c>
    </row>
    <row r="26" spans="1:16" ht="39.75" customHeight="1" x14ac:dyDescent="0.2">
      <c r="A26" s="462"/>
      <c r="B26" s="463"/>
      <c r="C26" s="465"/>
      <c r="D26" s="439"/>
      <c r="E26" s="439"/>
      <c r="F26" s="435" t="s">
        <v>272</v>
      </c>
      <c r="G26" s="435"/>
      <c r="H26" s="435"/>
      <c r="I26" s="435"/>
      <c r="J26" s="105">
        <v>1</v>
      </c>
      <c r="K26" s="105">
        <v>6</v>
      </c>
      <c r="L26" s="467">
        <v>6310000000</v>
      </c>
      <c r="M26" s="103">
        <v>0</v>
      </c>
      <c r="N26" s="182">
        <f t="shared" si="2"/>
        <v>28100</v>
      </c>
      <c r="O26" s="182">
        <f t="shared" si="2"/>
        <v>28100</v>
      </c>
      <c r="P26" s="436">
        <f t="shared" si="2"/>
        <v>28100</v>
      </c>
    </row>
    <row r="27" spans="1:16" ht="43.5" customHeight="1" x14ac:dyDescent="0.2">
      <c r="A27" s="462"/>
      <c r="B27" s="463"/>
      <c r="C27" s="465"/>
      <c r="D27" s="439"/>
      <c r="E27" s="439"/>
      <c r="F27" s="435" t="s">
        <v>385</v>
      </c>
      <c r="G27" s="435"/>
      <c r="H27" s="435"/>
      <c r="I27" s="435"/>
      <c r="J27" s="105">
        <v>1</v>
      </c>
      <c r="K27" s="105">
        <v>6</v>
      </c>
      <c r="L27" s="467">
        <v>6310010080</v>
      </c>
      <c r="M27" s="103">
        <v>0</v>
      </c>
      <c r="N27" s="182">
        <f t="shared" si="2"/>
        <v>28100</v>
      </c>
      <c r="O27" s="182">
        <f t="shared" si="2"/>
        <v>28100</v>
      </c>
      <c r="P27" s="436">
        <f t="shared" si="2"/>
        <v>28100</v>
      </c>
    </row>
    <row r="28" spans="1:16" x14ac:dyDescent="0.2">
      <c r="A28" s="462"/>
      <c r="B28" s="463"/>
      <c r="C28" s="465"/>
      <c r="D28" s="439"/>
      <c r="E28" s="439"/>
      <c r="F28" s="435" t="s">
        <v>238</v>
      </c>
      <c r="G28" s="435"/>
      <c r="H28" s="435"/>
      <c r="I28" s="435"/>
      <c r="J28" s="105">
        <v>1</v>
      </c>
      <c r="K28" s="105">
        <v>6</v>
      </c>
      <c r="L28" s="467">
        <v>6310010080</v>
      </c>
      <c r="M28" s="103">
        <v>540</v>
      </c>
      <c r="N28" s="182">
        <v>28100</v>
      </c>
      <c r="O28" s="182">
        <v>28100</v>
      </c>
      <c r="P28" s="436">
        <v>28100</v>
      </c>
    </row>
    <row r="29" spans="1:16" x14ac:dyDescent="0.2">
      <c r="A29" s="468"/>
      <c r="B29" s="469"/>
      <c r="C29" s="470"/>
      <c r="D29" s="442"/>
      <c r="E29" s="442"/>
      <c r="F29" s="443" t="s">
        <v>380</v>
      </c>
      <c r="G29" s="444"/>
      <c r="H29" s="444"/>
      <c r="I29" s="445"/>
      <c r="J29" s="129">
        <v>1</v>
      </c>
      <c r="K29" s="129">
        <v>13</v>
      </c>
      <c r="L29" s="471">
        <v>0</v>
      </c>
      <c r="M29" s="127">
        <v>0</v>
      </c>
      <c r="N29" s="151">
        <f>N30</f>
        <v>1600</v>
      </c>
      <c r="O29" s="151">
        <v>0</v>
      </c>
      <c r="P29" s="432">
        <v>0</v>
      </c>
    </row>
    <row r="30" spans="1:16" ht="26.25" customHeight="1" x14ac:dyDescent="0.2">
      <c r="A30" s="468"/>
      <c r="B30" s="469"/>
      <c r="C30" s="470"/>
      <c r="D30" s="442"/>
      <c r="E30" s="442"/>
      <c r="F30" s="444" t="s">
        <v>386</v>
      </c>
      <c r="G30" s="444"/>
      <c r="H30" s="444"/>
      <c r="I30" s="445"/>
      <c r="J30" s="105">
        <v>1</v>
      </c>
      <c r="K30" s="105">
        <v>13</v>
      </c>
      <c r="L30" s="472">
        <v>7700000000</v>
      </c>
      <c r="M30" s="103">
        <v>0</v>
      </c>
      <c r="N30" s="182">
        <f>N31</f>
        <v>1600</v>
      </c>
      <c r="O30" s="182">
        <v>0</v>
      </c>
      <c r="P30" s="436">
        <v>0</v>
      </c>
    </row>
    <row r="31" spans="1:16" ht="27.75" customHeight="1" x14ac:dyDescent="0.2">
      <c r="A31" s="468"/>
      <c r="B31" s="469"/>
      <c r="C31" s="470"/>
      <c r="D31" s="442"/>
      <c r="E31" s="442"/>
      <c r="F31" s="444" t="s">
        <v>387</v>
      </c>
      <c r="G31" s="444"/>
      <c r="H31" s="444"/>
      <c r="I31" s="445"/>
      <c r="J31" s="105">
        <v>1</v>
      </c>
      <c r="K31" s="105">
        <v>13</v>
      </c>
      <c r="L31" s="467">
        <v>7700095100</v>
      </c>
      <c r="M31" s="103">
        <v>0</v>
      </c>
      <c r="N31" s="182">
        <f>N32</f>
        <v>1600</v>
      </c>
      <c r="O31" s="182">
        <v>0</v>
      </c>
      <c r="P31" s="436">
        <v>0</v>
      </c>
    </row>
    <row r="32" spans="1:16" ht="14.25" customHeight="1" x14ac:dyDescent="0.2">
      <c r="A32" s="468"/>
      <c r="B32" s="469"/>
      <c r="C32" s="470"/>
      <c r="D32" s="442"/>
      <c r="E32" s="442"/>
      <c r="F32" s="444" t="s">
        <v>268</v>
      </c>
      <c r="G32" s="444"/>
      <c r="H32" s="444"/>
      <c r="I32" s="445"/>
      <c r="J32" s="105">
        <v>1</v>
      </c>
      <c r="K32" s="105">
        <v>13</v>
      </c>
      <c r="L32" s="467">
        <v>7700095100</v>
      </c>
      <c r="M32" s="103">
        <v>850</v>
      </c>
      <c r="N32" s="182">
        <v>1600</v>
      </c>
      <c r="O32" s="182">
        <v>0</v>
      </c>
      <c r="P32" s="436">
        <v>0</v>
      </c>
    </row>
    <row r="33" spans="1:16" ht="12.75" customHeight="1" x14ac:dyDescent="0.2">
      <c r="A33" s="446" t="s">
        <v>266</v>
      </c>
      <c r="B33" s="447"/>
      <c r="C33" s="447"/>
      <c r="D33" s="447"/>
      <c r="E33" s="447"/>
      <c r="F33" s="447"/>
      <c r="G33" s="447"/>
      <c r="H33" s="447"/>
      <c r="I33" s="448"/>
      <c r="J33" s="129">
        <v>2</v>
      </c>
      <c r="K33" s="129">
        <v>0</v>
      </c>
      <c r="L33" s="431">
        <v>0</v>
      </c>
      <c r="M33" s="127">
        <v>0</v>
      </c>
      <c r="N33" s="151">
        <f t="shared" ref="N33:P36" si="3">N34</f>
        <v>102000</v>
      </c>
      <c r="O33" s="151">
        <f t="shared" si="3"/>
        <v>103000</v>
      </c>
      <c r="P33" s="432">
        <f t="shared" si="3"/>
        <v>107100</v>
      </c>
    </row>
    <row r="34" spans="1:16" ht="12.75" customHeight="1" x14ac:dyDescent="0.2">
      <c r="A34" s="462"/>
      <c r="B34" s="463"/>
      <c r="C34" s="473" t="s">
        <v>265</v>
      </c>
      <c r="D34" s="474"/>
      <c r="E34" s="474"/>
      <c r="F34" s="474"/>
      <c r="G34" s="474"/>
      <c r="H34" s="474"/>
      <c r="I34" s="475"/>
      <c r="J34" s="129">
        <v>2</v>
      </c>
      <c r="K34" s="129">
        <v>3</v>
      </c>
      <c r="L34" s="431">
        <v>0</v>
      </c>
      <c r="M34" s="127">
        <v>0</v>
      </c>
      <c r="N34" s="151">
        <f t="shared" si="3"/>
        <v>102000</v>
      </c>
      <c r="O34" s="151">
        <f t="shared" si="3"/>
        <v>103000</v>
      </c>
      <c r="P34" s="432">
        <f t="shared" si="3"/>
        <v>107100</v>
      </c>
    </row>
    <row r="35" spans="1:16" s="466" customFormat="1" ht="51.75" customHeight="1" x14ac:dyDescent="0.2">
      <c r="A35" s="462"/>
      <c r="B35" s="463"/>
      <c r="C35" s="465"/>
      <c r="D35" s="449" t="s">
        <v>384</v>
      </c>
      <c r="E35" s="450"/>
      <c r="F35" s="450"/>
      <c r="G35" s="450"/>
      <c r="H35" s="450"/>
      <c r="I35" s="451"/>
      <c r="J35" s="105">
        <v>2</v>
      </c>
      <c r="K35" s="105">
        <v>3</v>
      </c>
      <c r="L35" s="104">
        <v>6300000000</v>
      </c>
      <c r="M35" s="103">
        <v>0</v>
      </c>
      <c r="N35" s="182">
        <f t="shared" si="3"/>
        <v>102000</v>
      </c>
      <c r="O35" s="182">
        <f t="shared" si="3"/>
        <v>103000</v>
      </c>
      <c r="P35" s="436">
        <f t="shared" si="3"/>
        <v>107100</v>
      </c>
    </row>
    <row r="36" spans="1:16" ht="39.75" customHeight="1" x14ac:dyDescent="0.2">
      <c r="A36" s="462"/>
      <c r="B36" s="463"/>
      <c r="C36" s="465"/>
      <c r="D36" s="439"/>
      <c r="E36" s="449" t="s">
        <v>264</v>
      </c>
      <c r="F36" s="450"/>
      <c r="G36" s="450"/>
      <c r="H36" s="450"/>
      <c r="I36" s="451"/>
      <c r="J36" s="105">
        <v>2</v>
      </c>
      <c r="K36" s="105">
        <v>3</v>
      </c>
      <c r="L36" s="104">
        <v>6320000000</v>
      </c>
      <c r="M36" s="103">
        <v>0</v>
      </c>
      <c r="N36" s="182">
        <f t="shared" si="3"/>
        <v>102000</v>
      </c>
      <c r="O36" s="182">
        <f t="shared" si="3"/>
        <v>103000</v>
      </c>
      <c r="P36" s="436">
        <f t="shared" si="3"/>
        <v>107100</v>
      </c>
    </row>
    <row r="37" spans="1:16" ht="27.75" customHeight="1" x14ac:dyDescent="0.2">
      <c r="A37" s="462"/>
      <c r="B37" s="463"/>
      <c r="C37" s="465"/>
      <c r="D37" s="439"/>
      <c r="E37" s="439"/>
      <c r="F37" s="435" t="s">
        <v>263</v>
      </c>
      <c r="G37" s="435"/>
      <c r="H37" s="435"/>
      <c r="I37" s="435"/>
      <c r="J37" s="105">
        <v>2</v>
      </c>
      <c r="K37" s="105">
        <v>3</v>
      </c>
      <c r="L37" s="104">
        <v>6320051180</v>
      </c>
      <c r="M37" s="103">
        <v>0</v>
      </c>
      <c r="N37" s="182">
        <f>N38+N39</f>
        <v>102000</v>
      </c>
      <c r="O37" s="182">
        <f>O38+O39</f>
        <v>103000</v>
      </c>
      <c r="P37" s="436">
        <f>P38+P39</f>
        <v>107100</v>
      </c>
    </row>
    <row r="38" spans="1:16" ht="24.75" customHeight="1" x14ac:dyDescent="0.2">
      <c r="A38" s="462"/>
      <c r="B38" s="463"/>
      <c r="C38" s="465"/>
      <c r="D38" s="439"/>
      <c r="E38" s="439"/>
      <c r="F38" s="435" t="s">
        <v>262</v>
      </c>
      <c r="G38" s="435"/>
      <c r="H38" s="435"/>
      <c r="I38" s="435"/>
      <c r="J38" s="105">
        <v>2</v>
      </c>
      <c r="K38" s="105">
        <v>3</v>
      </c>
      <c r="L38" s="104">
        <v>6320051180</v>
      </c>
      <c r="M38" s="103">
        <v>120</v>
      </c>
      <c r="N38" s="182">
        <v>101556</v>
      </c>
      <c r="O38" s="182">
        <v>101556</v>
      </c>
      <c r="P38" s="436">
        <v>101556</v>
      </c>
    </row>
    <row r="39" spans="1:16" ht="27.75" customHeight="1" x14ac:dyDescent="0.2">
      <c r="A39" s="462"/>
      <c r="B39" s="463"/>
      <c r="C39" s="465"/>
      <c r="D39" s="439"/>
      <c r="E39" s="439"/>
      <c r="F39" s="435" t="s">
        <v>259</v>
      </c>
      <c r="G39" s="435"/>
      <c r="H39" s="435"/>
      <c r="I39" s="435"/>
      <c r="J39" s="105">
        <v>2</v>
      </c>
      <c r="K39" s="105">
        <v>3</v>
      </c>
      <c r="L39" s="104">
        <v>6320051180</v>
      </c>
      <c r="M39" s="103">
        <v>240</v>
      </c>
      <c r="N39" s="182">
        <v>444</v>
      </c>
      <c r="O39" s="182">
        <v>1444</v>
      </c>
      <c r="P39" s="436">
        <v>5544</v>
      </c>
    </row>
    <row r="40" spans="1:16" ht="27" customHeight="1" x14ac:dyDescent="0.2">
      <c r="A40" s="446" t="s">
        <v>258</v>
      </c>
      <c r="B40" s="447"/>
      <c r="C40" s="447"/>
      <c r="D40" s="447"/>
      <c r="E40" s="447"/>
      <c r="F40" s="447"/>
      <c r="G40" s="447"/>
      <c r="H40" s="447"/>
      <c r="I40" s="448"/>
      <c r="J40" s="129">
        <v>3</v>
      </c>
      <c r="K40" s="129">
        <v>0</v>
      </c>
      <c r="L40" s="431">
        <v>0</v>
      </c>
      <c r="M40" s="127">
        <v>0</v>
      </c>
      <c r="N40" s="151">
        <f>N41+N46</f>
        <v>143300</v>
      </c>
      <c r="O40" s="151">
        <f>O41+O46</f>
        <v>4119</v>
      </c>
      <c r="P40" s="432">
        <f>P41+P46</f>
        <v>0</v>
      </c>
    </row>
    <row r="41" spans="1:16" ht="15" customHeight="1" x14ac:dyDescent="0.2">
      <c r="A41" s="462"/>
      <c r="B41" s="463"/>
      <c r="C41" s="473" t="s">
        <v>257</v>
      </c>
      <c r="D41" s="474"/>
      <c r="E41" s="474"/>
      <c r="F41" s="474"/>
      <c r="G41" s="474"/>
      <c r="H41" s="474"/>
      <c r="I41" s="475"/>
      <c r="J41" s="129">
        <v>3</v>
      </c>
      <c r="K41" s="129">
        <v>10</v>
      </c>
      <c r="L41" s="431">
        <v>0</v>
      </c>
      <c r="M41" s="127">
        <v>0</v>
      </c>
      <c r="N41" s="151">
        <f t="shared" ref="N41:P44" si="4">N42</f>
        <v>137300</v>
      </c>
      <c r="O41" s="151">
        <f t="shared" si="4"/>
        <v>0</v>
      </c>
      <c r="P41" s="432">
        <f t="shared" si="4"/>
        <v>0</v>
      </c>
    </row>
    <row r="42" spans="1:16" s="466" customFormat="1" ht="51.75" customHeight="1" x14ac:dyDescent="0.2">
      <c r="A42" s="462"/>
      <c r="B42" s="463"/>
      <c r="C42" s="465"/>
      <c r="D42" s="449" t="s">
        <v>384</v>
      </c>
      <c r="E42" s="450"/>
      <c r="F42" s="450"/>
      <c r="G42" s="450"/>
      <c r="H42" s="450"/>
      <c r="I42" s="451"/>
      <c r="J42" s="105">
        <v>3</v>
      </c>
      <c r="K42" s="105">
        <v>10</v>
      </c>
      <c r="L42" s="104">
        <v>6300000000</v>
      </c>
      <c r="M42" s="103">
        <v>0</v>
      </c>
      <c r="N42" s="182">
        <f t="shared" si="4"/>
        <v>137300</v>
      </c>
      <c r="O42" s="182">
        <f t="shared" si="4"/>
        <v>0</v>
      </c>
      <c r="P42" s="436">
        <f t="shared" si="4"/>
        <v>0</v>
      </c>
    </row>
    <row r="43" spans="1:16" ht="39" customHeight="1" x14ac:dyDescent="0.2">
      <c r="A43" s="462"/>
      <c r="B43" s="463"/>
      <c r="C43" s="465"/>
      <c r="D43" s="439"/>
      <c r="E43" s="449" t="s">
        <v>256</v>
      </c>
      <c r="F43" s="450"/>
      <c r="G43" s="450"/>
      <c r="H43" s="450"/>
      <c r="I43" s="451"/>
      <c r="J43" s="105">
        <v>3</v>
      </c>
      <c r="K43" s="105">
        <v>10</v>
      </c>
      <c r="L43" s="104">
        <v>6330000000</v>
      </c>
      <c r="M43" s="103">
        <v>0</v>
      </c>
      <c r="N43" s="182">
        <f t="shared" si="4"/>
        <v>137300</v>
      </c>
      <c r="O43" s="182">
        <f t="shared" si="4"/>
        <v>0</v>
      </c>
      <c r="P43" s="436">
        <f t="shared" si="4"/>
        <v>0</v>
      </c>
    </row>
    <row r="44" spans="1:16" ht="42" customHeight="1" x14ac:dyDescent="0.2">
      <c r="A44" s="462"/>
      <c r="B44" s="463"/>
      <c r="C44" s="465"/>
      <c r="D44" s="439"/>
      <c r="E44" s="439"/>
      <c r="F44" s="435" t="s">
        <v>255</v>
      </c>
      <c r="G44" s="435"/>
      <c r="H44" s="435"/>
      <c r="I44" s="435"/>
      <c r="J44" s="105">
        <v>3</v>
      </c>
      <c r="K44" s="105">
        <v>10</v>
      </c>
      <c r="L44" s="104">
        <v>6330095020</v>
      </c>
      <c r="M44" s="103">
        <v>0</v>
      </c>
      <c r="N44" s="182">
        <f t="shared" si="4"/>
        <v>137300</v>
      </c>
      <c r="O44" s="182">
        <f t="shared" si="4"/>
        <v>0</v>
      </c>
      <c r="P44" s="436">
        <f t="shared" si="4"/>
        <v>0</v>
      </c>
    </row>
    <row r="45" spans="1:16" ht="27.75" customHeight="1" x14ac:dyDescent="0.2">
      <c r="A45" s="462"/>
      <c r="B45" s="463"/>
      <c r="C45" s="465"/>
      <c r="D45" s="439"/>
      <c r="E45" s="439"/>
      <c r="F45" s="435" t="s">
        <v>259</v>
      </c>
      <c r="G45" s="435"/>
      <c r="H45" s="435"/>
      <c r="I45" s="435"/>
      <c r="J45" s="105">
        <v>3</v>
      </c>
      <c r="K45" s="105">
        <v>10</v>
      </c>
      <c r="L45" s="104">
        <v>6330095020</v>
      </c>
      <c r="M45" s="103">
        <v>240</v>
      </c>
      <c r="N45" s="182">
        <v>137300</v>
      </c>
      <c r="O45" s="182">
        <v>0</v>
      </c>
      <c r="P45" s="436">
        <v>0</v>
      </c>
    </row>
    <row r="46" spans="1:16" s="466" customFormat="1" ht="27.75" customHeight="1" x14ac:dyDescent="0.2">
      <c r="A46" s="462"/>
      <c r="B46" s="463"/>
      <c r="C46" s="465"/>
      <c r="D46" s="465"/>
      <c r="E46" s="465"/>
      <c r="F46" s="464" t="s">
        <v>254</v>
      </c>
      <c r="G46" s="464"/>
      <c r="H46" s="464"/>
      <c r="I46" s="464"/>
      <c r="J46" s="129">
        <v>3</v>
      </c>
      <c r="K46" s="129">
        <v>14</v>
      </c>
      <c r="L46" s="431">
        <v>0</v>
      </c>
      <c r="M46" s="127">
        <v>0</v>
      </c>
      <c r="N46" s="151">
        <f t="shared" ref="N46:P48" si="5">N47</f>
        <v>6000</v>
      </c>
      <c r="O46" s="151">
        <f t="shared" si="5"/>
        <v>4119</v>
      </c>
      <c r="P46" s="432">
        <f t="shared" si="5"/>
        <v>0</v>
      </c>
    </row>
    <row r="47" spans="1:16" ht="27.75" customHeight="1" x14ac:dyDescent="0.2">
      <c r="A47" s="462"/>
      <c r="B47" s="463"/>
      <c r="C47" s="465"/>
      <c r="D47" s="439"/>
      <c r="E47" s="439"/>
      <c r="F47" s="435" t="s">
        <v>388</v>
      </c>
      <c r="G47" s="435"/>
      <c r="H47" s="435"/>
      <c r="I47" s="435"/>
      <c r="J47" s="105">
        <v>3</v>
      </c>
      <c r="K47" s="105">
        <v>14</v>
      </c>
      <c r="L47" s="104">
        <v>7700000000</v>
      </c>
      <c r="M47" s="103">
        <v>0</v>
      </c>
      <c r="N47" s="182">
        <f t="shared" si="5"/>
        <v>6000</v>
      </c>
      <c r="O47" s="182">
        <f t="shared" si="5"/>
        <v>4119</v>
      </c>
      <c r="P47" s="436">
        <f t="shared" si="5"/>
        <v>0</v>
      </c>
    </row>
    <row r="48" spans="1:16" x14ac:dyDescent="0.2">
      <c r="A48" s="462"/>
      <c r="B48" s="463"/>
      <c r="C48" s="465"/>
      <c r="D48" s="439"/>
      <c r="E48" s="439"/>
      <c r="F48" s="435" t="s">
        <v>252</v>
      </c>
      <c r="G48" s="435"/>
      <c r="H48" s="435"/>
      <c r="I48" s="435"/>
      <c r="J48" s="105">
        <v>3</v>
      </c>
      <c r="K48" s="105">
        <v>14</v>
      </c>
      <c r="L48" s="104">
        <v>7700020040</v>
      </c>
      <c r="M48" s="103">
        <v>0</v>
      </c>
      <c r="N48" s="182">
        <f t="shared" si="5"/>
        <v>6000</v>
      </c>
      <c r="O48" s="182">
        <f t="shared" si="5"/>
        <v>4119</v>
      </c>
      <c r="P48" s="436">
        <f t="shared" si="5"/>
        <v>0</v>
      </c>
    </row>
    <row r="49" spans="1:16" ht="27.75" customHeight="1" x14ac:dyDescent="0.2">
      <c r="A49" s="462"/>
      <c r="B49" s="463"/>
      <c r="C49" s="465"/>
      <c r="D49" s="439"/>
      <c r="E49" s="439"/>
      <c r="F49" s="435" t="s">
        <v>259</v>
      </c>
      <c r="G49" s="435"/>
      <c r="H49" s="435"/>
      <c r="I49" s="435"/>
      <c r="J49" s="105">
        <v>3</v>
      </c>
      <c r="K49" s="105">
        <v>14</v>
      </c>
      <c r="L49" s="104">
        <v>7700020040</v>
      </c>
      <c r="M49" s="103">
        <v>240</v>
      </c>
      <c r="N49" s="182">
        <v>6000</v>
      </c>
      <c r="O49" s="182">
        <v>4119</v>
      </c>
      <c r="P49" s="436">
        <v>0</v>
      </c>
    </row>
    <row r="50" spans="1:16" ht="12.75" customHeight="1" x14ac:dyDescent="0.2">
      <c r="A50" s="446" t="s">
        <v>251</v>
      </c>
      <c r="B50" s="447"/>
      <c r="C50" s="447"/>
      <c r="D50" s="447"/>
      <c r="E50" s="447"/>
      <c r="F50" s="447"/>
      <c r="G50" s="447"/>
      <c r="H50" s="447"/>
      <c r="I50" s="448"/>
      <c r="J50" s="129">
        <v>4</v>
      </c>
      <c r="K50" s="129">
        <v>0</v>
      </c>
      <c r="L50" s="431">
        <v>0</v>
      </c>
      <c r="M50" s="127">
        <v>0</v>
      </c>
      <c r="N50" s="151">
        <f t="shared" ref="N50:P54" si="6">N51</f>
        <v>704000</v>
      </c>
      <c r="O50" s="151">
        <f t="shared" si="6"/>
        <v>728000</v>
      </c>
      <c r="P50" s="432">
        <f t="shared" si="6"/>
        <v>756000</v>
      </c>
    </row>
    <row r="51" spans="1:16" x14ac:dyDescent="0.2">
      <c r="A51" s="462"/>
      <c r="B51" s="476"/>
      <c r="C51" s="476"/>
      <c r="D51" s="476"/>
      <c r="E51" s="476"/>
      <c r="F51" s="430" t="s">
        <v>250</v>
      </c>
      <c r="G51" s="430"/>
      <c r="H51" s="430"/>
      <c r="I51" s="430"/>
      <c r="J51" s="129">
        <v>4</v>
      </c>
      <c r="K51" s="129">
        <v>9</v>
      </c>
      <c r="L51" s="431">
        <v>0</v>
      </c>
      <c r="M51" s="127">
        <v>0</v>
      </c>
      <c r="N51" s="151">
        <f>N52</f>
        <v>704000</v>
      </c>
      <c r="O51" s="151">
        <f t="shared" si="6"/>
        <v>728000</v>
      </c>
      <c r="P51" s="432">
        <f t="shared" si="6"/>
        <v>756000</v>
      </c>
    </row>
    <row r="52" spans="1:16" s="466" customFormat="1" ht="51.75" customHeight="1" x14ac:dyDescent="0.2">
      <c r="A52" s="462"/>
      <c r="B52" s="463"/>
      <c r="C52" s="449" t="s">
        <v>384</v>
      </c>
      <c r="D52" s="450"/>
      <c r="E52" s="450"/>
      <c r="F52" s="450"/>
      <c r="G52" s="450"/>
      <c r="H52" s="450"/>
      <c r="I52" s="451"/>
      <c r="J52" s="105">
        <v>4</v>
      </c>
      <c r="K52" s="105">
        <v>9</v>
      </c>
      <c r="L52" s="104">
        <v>6300000000</v>
      </c>
      <c r="M52" s="103">
        <v>0</v>
      </c>
      <c r="N52" s="182">
        <f t="shared" si="6"/>
        <v>704000</v>
      </c>
      <c r="O52" s="182">
        <f t="shared" si="6"/>
        <v>728000</v>
      </c>
      <c r="P52" s="436">
        <f t="shared" si="6"/>
        <v>756000</v>
      </c>
    </row>
    <row r="53" spans="1:16" ht="38.25" customHeight="1" x14ac:dyDescent="0.2">
      <c r="A53" s="462"/>
      <c r="B53" s="463"/>
      <c r="C53" s="465"/>
      <c r="D53" s="449" t="s">
        <v>249</v>
      </c>
      <c r="E53" s="450"/>
      <c r="F53" s="450"/>
      <c r="G53" s="450"/>
      <c r="H53" s="450"/>
      <c r="I53" s="451"/>
      <c r="J53" s="105">
        <v>4</v>
      </c>
      <c r="K53" s="105">
        <v>9</v>
      </c>
      <c r="L53" s="104">
        <v>6340000000</v>
      </c>
      <c r="M53" s="103">
        <v>0</v>
      </c>
      <c r="N53" s="182">
        <f t="shared" si="6"/>
        <v>704000</v>
      </c>
      <c r="O53" s="182">
        <f t="shared" si="6"/>
        <v>728000</v>
      </c>
      <c r="P53" s="436">
        <f t="shared" si="6"/>
        <v>756000</v>
      </c>
    </row>
    <row r="54" spans="1:16" ht="41.25" customHeight="1" x14ac:dyDescent="0.2">
      <c r="A54" s="462"/>
      <c r="B54" s="463"/>
      <c r="C54" s="465"/>
      <c r="D54" s="439"/>
      <c r="E54" s="449" t="s">
        <v>248</v>
      </c>
      <c r="F54" s="450"/>
      <c r="G54" s="450"/>
      <c r="H54" s="450"/>
      <c r="I54" s="451"/>
      <c r="J54" s="105">
        <v>4</v>
      </c>
      <c r="K54" s="105">
        <v>9</v>
      </c>
      <c r="L54" s="104">
        <v>6340095280</v>
      </c>
      <c r="M54" s="103">
        <v>0</v>
      </c>
      <c r="N54" s="182">
        <f t="shared" si="6"/>
        <v>704000</v>
      </c>
      <c r="O54" s="182">
        <f t="shared" si="6"/>
        <v>728000</v>
      </c>
      <c r="P54" s="436">
        <f t="shared" si="6"/>
        <v>756000</v>
      </c>
    </row>
    <row r="55" spans="1:16" ht="27.75" customHeight="1" x14ac:dyDescent="0.2">
      <c r="A55" s="462"/>
      <c r="B55" s="463"/>
      <c r="C55" s="465"/>
      <c r="D55" s="439"/>
      <c r="E55" s="439"/>
      <c r="F55" s="435" t="s">
        <v>259</v>
      </c>
      <c r="G55" s="435"/>
      <c r="H55" s="435"/>
      <c r="I55" s="435"/>
      <c r="J55" s="105">
        <v>4</v>
      </c>
      <c r="K55" s="105">
        <v>9</v>
      </c>
      <c r="L55" s="104">
        <v>6340095280</v>
      </c>
      <c r="M55" s="103">
        <v>240</v>
      </c>
      <c r="N55" s="182">
        <v>704000</v>
      </c>
      <c r="O55" s="182">
        <v>728000</v>
      </c>
      <c r="P55" s="436">
        <v>756000</v>
      </c>
    </row>
    <row r="56" spans="1:16" ht="12.75" customHeight="1" x14ac:dyDescent="0.2">
      <c r="A56" s="446" t="s">
        <v>247</v>
      </c>
      <c r="B56" s="447"/>
      <c r="C56" s="447"/>
      <c r="D56" s="447"/>
      <c r="E56" s="447"/>
      <c r="F56" s="447"/>
      <c r="G56" s="447"/>
      <c r="H56" s="447"/>
      <c r="I56" s="448"/>
      <c r="J56" s="129">
        <v>5</v>
      </c>
      <c r="K56" s="129">
        <v>0</v>
      </c>
      <c r="L56" s="431">
        <v>0</v>
      </c>
      <c r="M56" s="127">
        <v>0</v>
      </c>
      <c r="N56" s="151">
        <f t="shared" ref="N56:P60" si="7">N57</f>
        <v>41900</v>
      </c>
      <c r="O56" s="151">
        <f t="shared" si="7"/>
        <v>0</v>
      </c>
      <c r="P56" s="432">
        <f t="shared" si="7"/>
        <v>0</v>
      </c>
    </row>
    <row r="57" spans="1:16" ht="12.75" customHeight="1" x14ac:dyDescent="0.2">
      <c r="A57" s="462"/>
      <c r="B57" s="463"/>
      <c r="C57" s="473" t="s">
        <v>246</v>
      </c>
      <c r="D57" s="474"/>
      <c r="E57" s="474"/>
      <c r="F57" s="474"/>
      <c r="G57" s="474"/>
      <c r="H57" s="474"/>
      <c r="I57" s="475"/>
      <c r="J57" s="129">
        <v>5</v>
      </c>
      <c r="K57" s="129">
        <v>3</v>
      </c>
      <c r="L57" s="431">
        <v>0</v>
      </c>
      <c r="M57" s="127">
        <v>0</v>
      </c>
      <c r="N57" s="151">
        <f t="shared" si="7"/>
        <v>41900</v>
      </c>
      <c r="O57" s="151">
        <f t="shared" si="7"/>
        <v>0</v>
      </c>
      <c r="P57" s="432">
        <f t="shared" si="7"/>
        <v>0</v>
      </c>
    </row>
    <row r="58" spans="1:16" s="466" customFormat="1" ht="51.75" customHeight="1" x14ac:dyDescent="0.2">
      <c r="A58" s="462"/>
      <c r="B58" s="463"/>
      <c r="C58" s="465"/>
      <c r="D58" s="449" t="s">
        <v>384</v>
      </c>
      <c r="E58" s="450"/>
      <c r="F58" s="450"/>
      <c r="G58" s="450"/>
      <c r="H58" s="450"/>
      <c r="I58" s="451"/>
      <c r="J58" s="105">
        <v>5</v>
      </c>
      <c r="K58" s="105">
        <v>3</v>
      </c>
      <c r="L58" s="104">
        <v>6300000000</v>
      </c>
      <c r="M58" s="103">
        <v>0</v>
      </c>
      <c r="N58" s="182">
        <f>N59</f>
        <v>41900</v>
      </c>
      <c r="O58" s="182">
        <f t="shared" si="7"/>
        <v>0</v>
      </c>
      <c r="P58" s="436">
        <f t="shared" si="7"/>
        <v>0</v>
      </c>
    </row>
    <row r="59" spans="1:16" ht="31.5" customHeight="1" x14ac:dyDescent="0.2">
      <c r="A59" s="462"/>
      <c r="B59" s="463"/>
      <c r="C59" s="465"/>
      <c r="D59" s="439"/>
      <c r="E59" s="449" t="s">
        <v>245</v>
      </c>
      <c r="F59" s="450"/>
      <c r="G59" s="450"/>
      <c r="H59" s="450"/>
      <c r="I59" s="451"/>
      <c r="J59" s="105">
        <v>5</v>
      </c>
      <c r="K59" s="105">
        <v>3</v>
      </c>
      <c r="L59" s="104">
        <v>6350000000</v>
      </c>
      <c r="M59" s="103">
        <v>0</v>
      </c>
      <c r="N59" s="182">
        <f>N60</f>
        <v>41900</v>
      </c>
      <c r="O59" s="182">
        <f>O60</f>
        <v>0</v>
      </c>
      <c r="P59" s="436">
        <f t="shared" si="7"/>
        <v>0</v>
      </c>
    </row>
    <row r="60" spans="1:16" ht="39.75" customHeight="1" x14ac:dyDescent="0.2">
      <c r="A60" s="462"/>
      <c r="B60" s="463"/>
      <c r="C60" s="465"/>
      <c r="D60" s="439"/>
      <c r="E60" s="439"/>
      <c r="F60" s="435" t="s">
        <v>244</v>
      </c>
      <c r="G60" s="435"/>
      <c r="H60" s="435"/>
      <c r="I60" s="435"/>
      <c r="J60" s="105">
        <v>5</v>
      </c>
      <c r="K60" s="105">
        <v>3</v>
      </c>
      <c r="L60" s="104">
        <v>6350095310</v>
      </c>
      <c r="M60" s="103">
        <v>0</v>
      </c>
      <c r="N60" s="182">
        <f t="shared" si="7"/>
        <v>41900</v>
      </c>
      <c r="O60" s="182">
        <f t="shared" si="7"/>
        <v>0</v>
      </c>
      <c r="P60" s="436">
        <f t="shared" si="7"/>
        <v>0</v>
      </c>
    </row>
    <row r="61" spans="1:16" ht="27.75" customHeight="1" x14ac:dyDescent="0.2">
      <c r="A61" s="462"/>
      <c r="B61" s="463"/>
      <c r="C61" s="465"/>
      <c r="D61" s="439"/>
      <c r="E61" s="439"/>
      <c r="F61" s="435" t="s">
        <v>259</v>
      </c>
      <c r="G61" s="435"/>
      <c r="H61" s="435"/>
      <c r="I61" s="435"/>
      <c r="J61" s="105">
        <v>5</v>
      </c>
      <c r="K61" s="105">
        <v>3</v>
      </c>
      <c r="L61" s="104">
        <v>6350095310</v>
      </c>
      <c r="M61" s="103">
        <v>240</v>
      </c>
      <c r="N61" s="182">
        <v>41900</v>
      </c>
      <c r="O61" s="182">
        <v>0</v>
      </c>
      <c r="P61" s="436">
        <v>0</v>
      </c>
    </row>
    <row r="62" spans="1:16" ht="12.75" customHeight="1" x14ac:dyDescent="0.2">
      <c r="A62" s="446" t="s">
        <v>243</v>
      </c>
      <c r="B62" s="447"/>
      <c r="C62" s="447"/>
      <c r="D62" s="447"/>
      <c r="E62" s="447"/>
      <c r="F62" s="447"/>
      <c r="G62" s="447"/>
      <c r="H62" s="447"/>
      <c r="I62" s="448"/>
      <c r="J62" s="129">
        <v>8</v>
      </c>
      <c r="K62" s="129">
        <v>0</v>
      </c>
      <c r="L62" s="431">
        <v>0</v>
      </c>
      <c r="M62" s="127">
        <v>0</v>
      </c>
      <c r="N62" s="151">
        <f t="shared" ref="N62:P64" si="8">N63</f>
        <v>2153900</v>
      </c>
      <c r="O62" s="151">
        <f t="shared" si="8"/>
        <v>2145481</v>
      </c>
      <c r="P62" s="432">
        <f t="shared" si="8"/>
        <v>2133900</v>
      </c>
    </row>
    <row r="63" spans="1:16" ht="12.75" customHeight="1" x14ac:dyDescent="0.2">
      <c r="A63" s="462"/>
      <c r="B63" s="463"/>
      <c r="C63" s="473" t="s">
        <v>242</v>
      </c>
      <c r="D63" s="474"/>
      <c r="E63" s="474"/>
      <c r="F63" s="474"/>
      <c r="G63" s="474"/>
      <c r="H63" s="474"/>
      <c r="I63" s="475"/>
      <c r="J63" s="129">
        <v>8</v>
      </c>
      <c r="K63" s="129">
        <v>1</v>
      </c>
      <c r="L63" s="431">
        <v>0</v>
      </c>
      <c r="M63" s="127">
        <v>0</v>
      </c>
      <c r="N63" s="151">
        <f t="shared" si="8"/>
        <v>2153900</v>
      </c>
      <c r="O63" s="151">
        <f t="shared" si="8"/>
        <v>2145481</v>
      </c>
      <c r="P63" s="432">
        <f t="shared" si="8"/>
        <v>2133900</v>
      </c>
    </row>
    <row r="64" spans="1:16" s="466" customFormat="1" ht="51.75" customHeight="1" x14ac:dyDescent="0.2">
      <c r="A64" s="462"/>
      <c r="B64" s="463"/>
      <c r="C64" s="465"/>
      <c r="D64" s="449" t="s">
        <v>384</v>
      </c>
      <c r="E64" s="450"/>
      <c r="F64" s="450"/>
      <c r="G64" s="450"/>
      <c r="H64" s="450"/>
      <c r="I64" s="451"/>
      <c r="J64" s="105">
        <v>8</v>
      </c>
      <c r="K64" s="105">
        <v>1</v>
      </c>
      <c r="L64" s="104">
        <v>6300000000</v>
      </c>
      <c r="M64" s="103">
        <v>0</v>
      </c>
      <c r="N64" s="182">
        <f t="shared" si="8"/>
        <v>2153900</v>
      </c>
      <c r="O64" s="182">
        <f t="shared" si="8"/>
        <v>2145481</v>
      </c>
      <c r="P64" s="436">
        <f t="shared" si="8"/>
        <v>2133900</v>
      </c>
    </row>
    <row r="65" spans="1:16" ht="29.25" customHeight="1" x14ac:dyDescent="0.2">
      <c r="A65" s="462"/>
      <c r="B65" s="463"/>
      <c r="C65" s="465"/>
      <c r="D65" s="439"/>
      <c r="E65" s="449" t="s">
        <v>240</v>
      </c>
      <c r="F65" s="450"/>
      <c r="G65" s="450"/>
      <c r="H65" s="450"/>
      <c r="I65" s="451"/>
      <c r="J65" s="105">
        <v>8</v>
      </c>
      <c r="K65" s="105">
        <v>1</v>
      </c>
      <c r="L65" s="104">
        <v>6360000000</v>
      </c>
      <c r="M65" s="103">
        <v>0</v>
      </c>
      <c r="N65" s="182">
        <f t="shared" ref="N65:P65" si="9">N66+N68</f>
        <v>2153900</v>
      </c>
      <c r="O65" s="182">
        <f>O66+O68</f>
        <v>2145481</v>
      </c>
      <c r="P65" s="436">
        <f t="shared" si="9"/>
        <v>2133900</v>
      </c>
    </row>
    <row r="66" spans="1:16" ht="39.75" customHeight="1" x14ac:dyDescent="0.2">
      <c r="A66" s="462"/>
      <c r="B66" s="463"/>
      <c r="C66" s="465"/>
      <c r="D66" s="439"/>
      <c r="E66" s="439"/>
      <c r="F66" s="435" t="s">
        <v>239</v>
      </c>
      <c r="G66" s="435"/>
      <c r="H66" s="435"/>
      <c r="I66" s="435"/>
      <c r="J66" s="105">
        <v>8</v>
      </c>
      <c r="K66" s="105">
        <v>1</v>
      </c>
      <c r="L66" s="104">
        <v>6360075080</v>
      </c>
      <c r="M66" s="103">
        <v>0</v>
      </c>
      <c r="N66" s="182">
        <f t="shared" ref="N66:P66" si="10">N67</f>
        <v>2133900</v>
      </c>
      <c r="O66" s="182">
        <f t="shared" si="10"/>
        <v>2133900</v>
      </c>
      <c r="P66" s="436">
        <f t="shared" si="10"/>
        <v>2133900</v>
      </c>
    </row>
    <row r="67" spans="1:16" x14ac:dyDescent="0.2">
      <c r="A67" s="462"/>
      <c r="B67" s="463"/>
      <c r="C67" s="465"/>
      <c r="D67" s="439"/>
      <c r="E67" s="439"/>
      <c r="F67" s="435" t="s">
        <v>238</v>
      </c>
      <c r="G67" s="435"/>
      <c r="H67" s="435"/>
      <c r="I67" s="435"/>
      <c r="J67" s="105">
        <v>8</v>
      </c>
      <c r="K67" s="105">
        <v>1</v>
      </c>
      <c r="L67" s="104">
        <v>6360075080</v>
      </c>
      <c r="M67" s="103" t="s">
        <v>237</v>
      </c>
      <c r="N67" s="182">
        <v>2133900</v>
      </c>
      <c r="O67" s="182">
        <v>2133900</v>
      </c>
      <c r="P67" s="436">
        <v>2133900</v>
      </c>
    </row>
    <row r="68" spans="1:16" ht="39" customHeight="1" x14ac:dyDescent="0.2">
      <c r="A68" s="462"/>
      <c r="B68" s="463"/>
      <c r="C68" s="465"/>
      <c r="D68" s="439"/>
      <c r="E68" s="439"/>
      <c r="F68" s="435" t="s">
        <v>236</v>
      </c>
      <c r="G68" s="435"/>
      <c r="H68" s="435"/>
      <c r="I68" s="435"/>
      <c r="J68" s="105">
        <v>8</v>
      </c>
      <c r="K68" s="105">
        <v>1</v>
      </c>
      <c r="L68" s="104">
        <v>6360095220</v>
      </c>
      <c r="M68" s="103">
        <v>0</v>
      </c>
      <c r="N68" s="182">
        <f>N69</f>
        <v>20000</v>
      </c>
      <c r="O68" s="182">
        <f>O69</f>
        <v>11581</v>
      </c>
      <c r="P68" s="436">
        <f t="shared" ref="P68" si="11">P69</f>
        <v>0</v>
      </c>
    </row>
    <row r="69" spans="1:16" ht="27.75" customHeight="1" x14ac:dyDescent="0.2">
      <c r="A69" s="462"/>
      <c r="B69" s="463"/>
      <c r="C69" s="465"/>
      <c r="D69" s="439"/>
      <c r="E69" s="449" t="s">
        <v>259</v>
      </c>
      <c r="F69" s="450"/>
      <c r="G69" s="450"/>
      <c r="H69" s="450"/>
      <c r="I69" s="451"/>
      <c r="J69" s="105">
        <v>8</v>
      </c>
      <c r="K69" s="105">
        <v>1</v>
      </c>
      <c r="L69" s="104">
        <v>6360095220</v>
      </c>
      <c r="M69" s="103">
        <v>240</v>
      </c>
      <c r="N69" s="182">
        <v>20000</v>
      </c>
      <c r="O69" s="182">
        <v>11581</v>
      </c>
      <c r="P69" s="436">
        <v>0</v>
      </c>
    </row>
    <row r="70" spans="1:16" ht="13.5" thickBot="1" x14ac:dyDescent="0.25">
      <c r="F70" s="455" t="s">
        <v>228</v>
      </c>
      <c r="G70" s="455"/>
      <c r="H70" s="455"/>
      <c r="I70" s="455"/>
      <c r="J70" s="477"/>
      <c r="K70" s="456"/>
      <c r="L70" s="457"/>
      <c r="M70" s="457"/>
      <c r="N70" s="458">
        <f>N10+N33+N40+N50+N56+N62</f>
        <v>5721600</v>
      </c>
      <c r="O70" s="458">
        <f>O10+O33+O40+O50+O56+O62</f>
        <v>5316600</v>
      </c>
      <c r="P70" s="459">
        <f>P10+P33+P40+P50+P56+P62</f>
        <v>5237700</v>
      </c>
    </row>
  </sheetData>
  <mergeCells count="68">
    <mergeCell ref="E69:I69"/>
    <mergeCell ref="F70:I70"/>
    <mergeCell ref="C63:I63"/>
    <mergeCell ref="D64:I64"/>
    <mergeCell ref="E65:I65"/>
    <mergeCell ref="F66:I66"/>
    <mergeCell ref="F67:I67"/>
    <mergeCell ref="F68:I68"/>
    <mergeCell ref="C57:I57"/>
    <mergeCell ref="D58:I58"/>
    <mergeCell ref="E59:I59"/>
    <mergeCell ref="F60:I60"/>
    <mergeCell ref="F61:I61"/>
    <mergeCell ref="A62:I62"/>
    <mergeCell ref="F51:I51"/>
    <mergeCell ref="C52:I52"/>
    <mergeCell ref="D53:I53"/>
    <mergeCell ref="E54:I54"/>
    <mergeCell ref="F55:I55"/>
    <mergeCell ref="A56:I56"/>
    <mergeCell ref="F45:I45"/>
    <mergeCell ref="F46:I46"/>
    <mergeCell ref="F47:I47"/>
    <mergeCell ref="F48:I48"/>
    <mergeCell ref="F49:I49"/>
    <mergeCell ref="A50:I50"/>
    <mergeCell ref="F39:I39"/>
    <mergeCell ref="A40:I40"/>
    <mergeCell ref="C41:I41"/>
    <mergeCell ref="D42:I42"/>
    <mergeCell ref="E43:I43"/>
    <mergeCell ref="F44:I44"/>
    <mergeCell ref="A33:I33"/>
    <mergeCell ref="C34:I34"/>
    <mergeCell ref="D35:I35"/>
    <mergeCell ref="E36:I36"/>
    <mergeCell ref="F37:I37"/>
    <mergeCell ref="F38:I38"/>
    <mergeCell ref="F27:I27"/>
    <mergeCell ref="F28:I28"/>
    <mergeCell ref="F29:I29"/>
    <mergeCell ref="F30:I30"/>
    <mergeCell ref="F31:I31"/>
    <mergeCell ref="F32:I32"/>
    <mergeCell ref="F21:I21"/>
    <mergeCell ref="F22:I22"/>
    <mergeCell ref="F23:I23"/>
    <mergeCell ref="F24:I24"/>
    <mergeCell ref="F25:I25"/>
    <mergeCell ref="F26:I26"/>
    <mergeCell ref="E15:I15"/>
    <mergeCell ref="E16:I16"/>
    <mergeCell ref="C17:I17"/>
    <mergeCell ref="D18:I18"/>
    <mergeCell ref="E19:I19"/>
    <mergeCell ref="F20:I20"/>
    <mergeCell ref="A9:I9"/>
    <mergeCell ref="A10:I10"/>
    <mergeCell ref="C11:I11"/>
    <mergeCell ref="D12:I12"/>
    <mergeCell ref="E13:I13"/>
    <mergeCell ref="E14:I14"/>
    <mergeCell ref="M1:P1"/>
    <mergeCell ref="M2:P2"/>
    <mergeCell ref="M3:P3"/>
    <mergeCell ref="M4:P4"/>
    <mergeCell ref="A6:P6"/>
    <mergeCell ref="A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showGridLines="0" topLeftCell="J1" workbookViewId="0">
      <selection activeCell="J1" sqref="J1"/>
    </sheetView>
  </sheetViews>
  <sheetFormatPr defaultRowHeight="15" x14ac:dyDescent="0.2"/>
  <cols>
    <col min="1" max="1" width="1.42578125" style="67" hidden="1" customWidth="1"/>
    <col min="2" max="3" width="0.85546875" style="67" hidden="1" customWidth="1"/>
    <col min="4" max="4" width="0.28515625" style="67" hidden="1" customWidth="1"/>
    <col min="5" max="5" width="0.5703125" style="67" hidden="1" customWidth="1"/>
    <col min="6" max="6" width="0.7109375" style="67" hidden="1" customWidth="1"/>
    <col min="7" max="7" width="0.28515625" style="67" hidden="1" customWidth="1"/>
    <col min="8" max="8" width="0.5703125" style="67" hidden="1" customWidth="1"/>
    <col min="9" max="9" width="0.7109375" style="67" hidden="1" customWidth="1"/>
    <col min="10" max="10" width="30.85546875" style="67" customWidth="1"/>
    <col min="11" max="11" width="6.85546875" style="46" customWidth="1"/>
    <col min="12" max="12" width="0" style="46" hidden="1" customWidth="1"/>
    <col min="13" max="13" width="4.85546875" style="46" customWidth="1"/>
    <col min="14" max="14" width="3.85546875" style="46" customWidth="1"/>
    <col min="15" max="15" width="12.5703125" style="66" customWidth="1"/>
    <col min="16" max="16" width="5.5703125" style="66" customWidth="1"/>
    <col min="17" max="24" width="0" style="46" hidden="1" customWidth="1"/>
    <col min="25" max="25" width="12.42578125" style="46" customWidth="1"/>
    <col min="26" max="26" width="12.5703125" style="46" customWidth="1"/>
    <col min="27" max="27" width="13.85546875" style="46" customWidth="1"/>
    <col min="28" max="28" width="10.42578125" style="46" customWidth="1"/>
    <col min="29" max="29" width="21.28515625" style="46" customWidth="1"/>
    <col min="30" max="30" width="0.28515625" style="46" customWidth="1"/>
    <col min="31" max="16384" width="9.140625" style="46"/>
  </cols>
  <sheetData>
    <row r="1" spans="1:28" x14ac:dyDescent="0.2">
      <c r="B1" s="224"/>
      <c r="C1" s="224"/>
      <c r="D1" s="224"/>
      <c r="E1" s="224"/>
      <c r="F1" s="224"/>
      <c r="G1" s="224"/>
      <c r="H1" s="224"/>
      <c r="I1" s="224"/>
      <c r="J1" s="224"/>
      <c r="K1" s="73"/>
      <c r="L1" s="73"/>
      <c r="M1" s="73"/>
      <c r="N1" s="73"/>
      <c r="O1" s="223"/>
      <c r="P1" s="22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8" x14ac:dyDescent="0.2">
      <c r="B2" s="224"/>
      <c r="C2" s="224"/>
      <c r="D2" s="224"/>
      <c r="E2" s="224"/>
      <c r="F2" s="224"/>
      <c r="G2" s="224"/>
      <c r="H2" s="224"/>
      <c r="I2" s="224"/>
      <c r="J2" s="224"/>
      <c r="K2" s="73"/>
      <c r="L2" s="73"/>
      <c r="M2" s="73"/>
      <c r="N2" s="73"/>
      <c r="O2" s="223" t="s">
        <v>306</v>
      </c>
      <c r="P2" s="22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 t="s">
        <v>305</v>
      </c>
    </row>
    <row r="3" spans="1:28" x14ac:dyDescent="0.2">
      <c r="B3" s="224"/>
      <c r="C3" s="224"/>
      <c r="D3" s="224"/>
      <c r="E3" s="224"/>
      <c r="F3" s="224"/>
      <c r="G3" s="224"/>
      <c r="H3" s="224"/>
      <c r="I3" s="224"/>
      <c r="J3" s="224"/>
      <c r="K3" s="73" t="s">
        <v>304</v>
      </c>
      <c r="L3" s="73"/>
      <c r="M3" s="73"/>
      <c r="N3" s="73"/>
      <c r="O3" s="223"/>
      <c r="P3" s="22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8" x14ac:dyDescent="0.2">
      <c r="B4" s="224"/>
      <c r="C4" s="224"/>
      <c r="D4" s="224"/>
      <c r="E4" s="224"/>
      <c r="F4" s="224"/>
      <c r="G4" s="224"/>
      <c r="H4" s="224"/>
      <c r="I4" s="224"/>
      <c r="J4" s="224"/>
      <c r="K4" s="73" t="s">
        <v>303</v>
      </c>
      <c r="L4" s="73"/>
      <c r="M4" s="73"/>
      <c r="N4" s="73"/>
      <c r="O4" s="223"/>
      <c r="P4" s="22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8" ht="15.75" customHeight="1" x14ac:dyDescent="0.25">
      <c r="B5" s="222" t="s">
        <v>302</v>
      </c>
      <c r="C5" s="221"/>
      <c r="D5" s="221"/>
      <c r="E5" s="221"/>
      <c r="F5" s="221"/>
      <c r="G5" s="221"/>
      <c r="H5" s="221"/>
      <c r="I5" s="221"/>
      <c r="J5" s="389" t="s">
        <v>301</v>
      </c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</row>
    <row r="6" spans="1:28" ht="15.75" customHeight="1" x14ac:dyDescent="0.2">
      <c r="B6" s="220" t="s">
        <v>300</v>
      </c>
      <c r="C6" s="220"/>
      <c r="D6" s="220"/>
      <c r="E6" s="220"/>
      <c r="F6" s="220"/>
      <c r="G6" s="220"/>
      <c r="H6" s="220"/>
      <c r="I6" s="220"/>
      <c r="J6" s="391" t="s">
        <v>299</v>
      </c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</row>
    <row r="7" spans="1:28" ht="12.75" customHeight="1" x14ac:dyDescent="0.25">
      <c r="A7" s="72"/>
      <c r="B7" s="218"/>
      <c r="C7" s="218"/>
      <c r="D7" s="218"/>
      <c r="E7" s="218"/>
      <c r="F7" s="218"/>
      <c r="G7" s="218"/>
      <c r="H7" s="218"/>
      <c r="I7" s="218"/>
      <c r="J7" s="219" t="s">
        <v>298</v>
      </c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69"/>
      <c r="W7" s="69"/>
      <c r="X7" s="74"/>
      <c r="Y7" s="74"/>
      <c r="Z7" s="74"/>
      <c r="AA7" s="74"/>
      <c r="AB7" s="68"/>
    </row>
    <row r="8" spans="1:28" ht="18" customHeight="1" x14ac:dyDescent="0.2">
      <c r="A8" s="72"/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69"/>
      <c r="W8" s="69"/>
      <c r="X8" s="74"/>
      <c r="Y8" s="74"/>
      <c r="Z8" s="74"/>
      <c r="AA8" s="74"/>
      <c r="AB8" s="68"/>
    </row>
    <row r="9" spans="1:28" ht="25.5" customHeight="1" thickBot="1" x14ac:dyDescent="0.25">
      <c r="A9" s="217"/>
      <c r="B9" s="211"/>
      <c r="C9" s="216" t="s">
        <v>227</v>
      </c>
      <c r="D9" s="215"/>
      <c r="E9" s="215"/>
      <c r="F9" s="215"/>
      <c r="G9" s="215"/>
      <c r="H9" s="215"/>
      <c r="I9" s="215"/>
      <c r="J9" s="215"/>
      <c r="K9" s="214"/>
      <c r="L9" s="214"/>
      <c r="M9" s="212"/>
      <c r="N9" s="212"/>
      <c r="O9" s="212"/>
      <c r="P9" s="212"/>
      <c r="Q9" s="213"/>
      <c r="R9" s="212"/>
      <c r="S9" s="212"/>
      <c r="T9" s="81"/>
      <c r="U9" s="211"/>
      <c r="V9" s="69"/>
      <c r="W9" s="69"/>
      <c r="X9" s="74"/>
      <c r="Y9" s="74"/>
      <c r="Z9" s="74"/>
      <c r="AA9" s="74" t="s">
        <v>297</v>
      </c>
      <c r="AB9" s="68"/>
    </row>
    <row r="10" spans="1:28" ht="36.75" customHeight="1" thickBot="1" x14ac:dyDescent="0.25">
      <c r="A10" s="72"/>
      <c r="B10" s="370" t="s">
        <v>40</v>
      </c>
      <c r="C10" s="371"/>
      <c r="D10" s="371"/>
      <c r="E10" s="371"/>
      <c r="F10" s="371"/>
      <c r="G10" s="371"/>
      <c r="H10" s="371"/>
      <c r="I10" s="371"/>
      <c r="J10" s="372"/>
      <c r="K10" s="210" t="s">
        <v>296</v>
      </c>
      <c r="L10" s="209" t="s">
        <v>295</v>
      </c>
      <c r="M10" s="209" t="s">
        <v>294</v>
      </c>
      <c r="N10" s="208" t="s">
        <v>293</v>
      </c>
      <c r="O10" s="207" t="s">
        <v>292</v>
      </c>
      <c r="P10" s="206" t="s">
        <v>291</v>
      </c>
      <c r="Q10" s="204" t="s">
        <v>290</v>
      </c>
      <c r="R10" s="205" t="s">
        <v>289</v>
      </c>
      <c r="S10" s="204" t="s">
        <v>288</v>
      </c>
      <c r="T10" s="204" t="s">
        <v>287</v>
      </c>
      <c r="U10" s="204" t="s">
        <v>286</v>
      </c>
      <c r="V10" s="204" t="s">
        <v>285</v>
      </c>
      <c r="W10" s="203" t="s">
        <v>284</v>
      </c>
      <c r="X10" s="202"/>
      <c r="Y10" s="201">
        <v>2021</v>
      </c>
      <c r="Z10" s="200">
        <v>2022</v>
      </c>
      <c r="AA10" s="199">
        <v>2023</v>
      </c>
      <c r="AB10" s="198" t="s">
        <v>227</v>
      </c>
    </row>
    <row r="11" spans="1:28" ht="27" customHeight="1" x14ac:dyDescent="0.2">
      <c r="A11" s="147"/>
      <c r="B11" s="373" t="s">
        <v>283</v>
      </c>
      <c r="C11" s="373"/>
      <c r="D11" s="373"/>
      <c r="E11" s="373"/>
      <c r="F11" s="373"/>
      <c r="G11" s="373"/>
      <c r="H11" s="373"/>
      <c r="I11" s="373"/>
      <c r="J11" s="374"/>
      <c r="K11" s="197">
        <v>133</v>
      </c>
      <c r="L11" s="196">
        <v>0</v>
      </c>
      <c r="M11" s="195">
        <v>0</v>
      </c>
      <c r="N11" s="195">
        <v>0</v>
      </c>
      <c r="O11" s="194">
        <v>0</v>
      </c>
      <c r="P11" s="193">
        <v>0</v>
      </c>
      <c r="Q11" s="192"/>
      <c r="R11" s="191">
        <v>0</v>
      </c>
      <c r="S11" s="375"/>
      <c r="T11" s="375"/>
      <c r="U11" s="375"/>
      <c r="V11" s="375"/>
      <c r="W11" s="190">
        <v>0</v>
      </c>
      <c r="X11" s="189">
        <v>0</v>
      </c>
      <c r="Y11" s="188">
        <f>Y12+Y43+Y53+Y65+Y73+Y80+Y90</f>
        <v>5721600</v>
      </c>
      <c r="Z11" s="188">
        <f>Z12+Z43+Z53+Z65+Z73+Z80+Z90</f>
        <v>5316600</v>
      </c>
      <c r="AA11" s="125">
        <f>AA12+AA43+AA53+AA65+AA73+AA80+AA90</f>
        <v>5237700</v>
      </c>
      <c r="AB11" s="114" t="s">
        <v>227</v>
      </c>
    </row>
    <row r="12" spans="1:28" ht="25.5" customHeight="1" x14ac:dyDescent="0.2">
      <c r="A12" s="147"/>
      <c r="B12" s="376" t="s">
        <v>282</v>
      </c>
      <c r="C12" s="376"/>
      <c r="D12" s="376"/>
      <c r="E12" s="376"/>
      <c r="F12" s="376"/>
      <c r="G12" s="376"/>
      <c r="H12" s="376"/>
      <c r="I12" s="376"/>
      <c r="J12" s="377"/>
      <c r="K12" s="130">
        <v>133</v>
      </c>
      <c r="L12" s="140">
        <v>100</v>
      </c>
      <c r="M12" s="153">
        <v>1</v>
      </c>
      <c r="N12" s="153">
        <v>0</v>
      </c>
      <c r="O12" s="128">
        <v>0</v>
      </c>
      <c r="P12" s="127">
        <v>0</v>
      </c>
      <c r="Q12" s="137"/>
      <c r="R12" s="136">
        <v>0</v>
      </c>
      <c r="S12" s="378"/>
      <c r="T12" s="378"/>
      <c r="U12" s="378"/>
      <c r="V12" s="378"/>
      <c r="W12" s="135">
        <v>0</v>
      </c>
      <c r="X12" s="134">
        <v>0</v>
      </c>
      <c r="Y12" s="152">
        <f>Y13+Y20+Y33+Y38</f>
        <v>2576500</v>
      </c>
      <c r="Z12" s="152">
        <f>Z13+Z20+Z33+Z38</f>
        <v>2336000</v>
      </c>
      <c r="AA12" s="151">
        <f>AA13+AA20+AA33+AA38</f>
        <v>2240700</v>
      </c>
      <c r="AB12" s="114" t="s">
        <v>227</v>
      </c>
    </row>
    <row r="13" spans="1:28" ht="60.75" customHeight="1" x14ac:dyDescent="0.2">
      <c r="A13" s="147"/>
      <c r="B13" s="149"/>
      <c r="C13" s="154"/>
      <c r="D13" s="379" t="s">
        <v>281</v>
      </c>
      <c r="E13" s="379"/>
      <c r="F13" s="379"/>
      <c r="G13" s="379"/>
      <c r="H13" s="379"/>
      <c r="I13" s="379"/>
      <c r="J13" s="380"/>
      <c r="K13" s="130">
        <v>133</v>
      </c>
      <c r="L13" s="140">
        <v>102</v>
      </c>
      <c r="M13" s="153">
        <v>1</v>
      </c>
      <c r="N13" s="153">
        <v>2</v>
      </c>
      <c r="O13" s="128">
        <v>0</v>
      </c>
      <c r="P13" s="127">
        <v>0</v>
      </c>
      <c r="Q13" s="137"/>
      <c r="R13" s="136">
        <v>0</v>
      </c>
      <c r="S13" s="378"/>
      <c r="T13" s="378"/>
      <c r="U13" s="378"/>
      <c r="V13" s="378"/>
      <c r="W13" s="135">
        <v>0</v>
      </c>
      <c r="X13" s="134">
        <v>0</v>
      </c>
      <c r="Y13" s="152">
        <f t="shared" ref="Y13:AA16" si="0">Y14</f>
        <v>767248.8</v>
      </c>
      <c r="Z13" s="152">
        <f t="shared" si="0"/>
        <v>767248.8</v>
      </c>
      <c r="AA13" s="125">
        <f t="shared" si="0"/>
        <v>651000</v>
      </c>
      <c r="AB13" s="114" t="s">
        <v>227</v>
      </c>
    </row>
    <row r="14" spans="1:28" ht="66.75" customHeight="1" x14ac:dyDescent="0.25">
      <c r="A14" s="147"/>
      <c r="B14" s="149"/>
      <c r="C14" s="111"/>
      <c r="D14" s="150"/>
      <c r="E14" s="381" t="s">
        <v>241</v>
      </c>
      <c r="F14" s="381"/>
      <c r="G14" s="381"/>
      <c r="H14" s="381"/>
      <c r="I14" s="381"/>
      <c r="J14" s="382"/>
      <c r="K14" s="102">
        <v>133</v>
      </c>
      <c r="L14" s="140">
        <v>102</v>
      </c>
      <c r="M14" s="139">
        <v>1</v>
      </c>
      <c r="N14" s="139">
        <v>2</v>
      </c>
      <c r="O14" s="138">
        <v>6300000000</v>
      </c>
      <c r="P14" s="103">
        <v>0</v>
      </c>
      <c r="Q14" s="137"/>
      <c r="R14" s="136">
        <v>0</v>
      </c>
      <c r="S14" s="367"/>
      <c r="T14" s="367"/>
      <c r="U14" s="367"/>
      <c r="V14" s="367"/>
      <c r="W14" s="135">
        <v>0</v>
      </c>
      <c r="X14" s="134">
        <v>0</v>
      </c>
      <c r="Y14" s="133">
        <f t="shared" si="0"/>
        <v>767248.8</v>
      </c>
      <c r="Z14" s="133">
        <f t="shared" si="0"/>
        <v>767248.8</v>
      </c>
      <c r="AA14" s="97">
        <f t="shared" si="0"/>
        <v>651000</v>
      </c>
      <c r="AB14" s="114" t="s">
        <v>227</v>
      </c>
    </row>
    <row r="15" spans="1:28" ht="48" customHeight="1" x14ac:dyDescent="0.25">
      <c r="A15" s="147"/>
      <c r="B15" s="149"/>
      <c r="C15" s="111"/>
      <c r="D15" s="150"/>
      <c r="E15" s="141"/>
      <c r="F15" s="108"/>
      <c r="G15" s="108"/>
      <c r="H15" s="108"/>
      <c r="I15" s="108"/>
      <c r="J15" s="141" t="s">
        <v>272</v>
      </c>
      <c r="K15" s="102">
        <v>133</v>
      </c>
      <c r="L15" s="140"/>
      <c r="M15" s="139">
        <v>1</v>
      </c>
      <c r="N15" s="139">
        <v>2</v>
      </c>
      <c r="O15" s="138">
        <v>6310000000</v>
      </c>
      <c r="P15" s="103">
        <v>0</v>
      </c>
      <c r="Q15" s="137"/>
      <c r="R15" s="136"/>
      <c r="S15" s="100"/>
      <c r="T15" s="100"/>
      <c r="U15" s="100"/>
      <c r="V15" s="100"/>
      <c r="W15" s="135"/>
      <c r="X15" s="134"/>
      <c r="Y15" s="133">
        <f t="shared" si="0"/>
        <v>767248.8</v>
      </c>
      <c r="Z15" s="133">
        <f t="shared" si="0"/>
        <v>767248.8</v>
      </c>
      <c r="AA15" s="97">
        <f t="shared" si="0"/>
        <v>651000</v>
      </c>
      <c r="AB15" s="114"/>
    </row>
    <row r="16" spans="1:28" ht="16.5" customHeight="1" x14ac:dyDescent="0.25">
      <c r="A16" s="147"/>
      <c r="B16" s="149"/>
      <c r="C16" s="111"/>
      <c r="D16" s="110"/>
      <c r="E16" s="148"/>
      <c r="F16" s="368" t="s">
        <v>280</v>
      </c>
      <c r="G16" s="368"/>
      <c r="H16" s="368"/>
      <c r="I16" s="368"/>
      <c r="J16" s="369"/>
      <c r="K16" s="102">
        <v>133</v>
      </c>
      <c r="L16" s="140">
        <v>102</v>
      </c>
      <c r="M16" s="139">
        <v>1</v>
      </c>
      <c r="N16" s="139">
        <v>2</v>
      </c>
      <c r="O16" s="138">
        <v>6310010010</v>
      </c>
      <c r="P16" s="103">
        <v>0</v>
      </c>
      <c r="Q16" s="137"/>
      <c r="R16" s="136">
        <v>0</v>
      </c>
      <c r="S16" s="367"/>
      <c r="T16" s="367"/>
      <c r="U16" s="367"/>
      <c r="V16" s="367"/>
      <c r="W16" s="135">
        <v>0</v>
      </c>
      <c r="X16" s="134">
        <v>0</v>
      </c>
      <c r="Y16" s="133">
        <f t="shared" si="0"/>
        <v>767248.8</v>
      </c>
      <c r="Z16" s="133">
        <f t="shared" si="0"/>
        <v>767248.8</v>
      </c>
      <c r="AA16" s="97">
        <f t="shared" si="0"/>
        <v>651000</v>
      </c>
      <c r="AB16" s="114" t="s">
        <v>227</v>
      </c>
    </row>
    <row r="17" spans="1:28" ht="36" customHeight="1" x14ac:dyDescent="0.25">
      <c r="A17" s="147"/>
      <c r="B17" s="149"/>
      <c r="C17" s="111"/>
      <c r="D17" s="110"/>
      <c r="E17" s="148"/>
      <c r="F17" s="148"/>
      <c r="G17" s="109"/>
      <c r="H17" s="109"/>
      <c r="I17" s="109"/>
      <c r="J17" s="148" t="s">
        <v>262</v>
      </c>
      <c r="K17" s="102">
        <v>133</v>
      </c>
      <c r="L17" s="140"/>
      <c r="M17" s="139">
        <v>1</v>
      </c>
      <c r="N17" s="139">
        <v>2</v>
      </c>
      <c r="O17" s="138">
        <v>6310010010</v>
      </c>
      <c r="P17" s="103">
        <v>120</v>
      </c>
      <c r="Q17" s="137"/>
      <c r="R17" s="136"/>
      <c r="S17" s="100"/>
      <c r="T17" s="100"/>
      <c r="U17" s="100"/>
      <c r="V17" s="100"/>
      <c r="W17" s="135"/>
      <c r="X17" s="134"/>
      <c r="Y17" s="133">
        <f>Y18+Y19</f>
        <v>767248.8</v>
      </c>
      <c r="Z17" s="133">
        <f>Z18+Z19</f>
        <v>767248.8</v>
      </c>
      <c r="AA17" s="97">
        <f>AA18+AA19</f>
        <v>651000</v>
      </c>
      <c r="AB17" s="114"/>
    </row>
    <row r="18" spans="1:28" ht="22.5" customHeight="1" x14ac:dyDescent="0.25">
      <c r="A18" s="147"/>
      <c r="B18" s="149"/>
      <c r="C18" s="111"/>
      <c r="D18" s="110"/>
      <c r="E18" s="148"/>
      <c r="F18" s="148"/>
      <c r="G18" s="109"/>
      <c r="H18" s="109"/>
      <c r="I18" s="109"/>
      <c r="J18" s="148" t="s">
        <v>261</v>
      </c>
      <c r="K18" s="102">
        <v>133</v>
      </c>
      <c r="L18" s="140"/>
      <c r="M18" s="139">
        <v>1</v>
      </c>
      <c r="N18" s="139">
        <v>2</v>
      </c>
      <c r="O18" s="138">
        <v>6310010010</v>
      </c>
      <c r="P18" s="103">
        <v>121</v>
      </c>
      <c r="Q18" s="137"/>
      <c r="R18" s="136"/>
      <c r="S18" s="100"/>
      <c r="T18" s="100"/>
      <c r="U18" s="100"/>
      <c r="V18" s="100"/>
      <c r="W18" s="135"/>
      <c r="X18" s="134"/>
      <c r="Y18" s="133">
        <v>589284.80000000005</v>
      </c>
      <c r="Z18" s="133">
        <v>589284.80000000005</v>
      </c>
      <c r="AA18" s="97">
        <v>500000</v>
      </c>
      <c r="AB18" s="114"/>
    </row>
    <row r="19" spans="1:28" ht="24" customHeight="1" x14ac:dyDescent="0.25">
      <c r="A19" s="147"/>
      <c r="B19" s="149"/>
      <c r="C19" s="111"/>
      <c r="D19" s="110"/>
      <c r="E19" s="109"/>
      <c r="F19" s="148"/>
      <c r="G19" s="368" t="s">
        <v>279</v>
      </c>
      <c r="H19" s="368"/>
      <c r="I19" s="368"/>
      <c r="J19" s="369"/>
      <c r="K19" s="102">
        <v>133</v>
      </c>
      <c r="L19" s="140">
        <v>102</v>
      </c>
      <c r="M19" s="139">
        <v>1</v>
      </c>
      <c r="N19" s="139">
        <v>2</v>
      </c>
      <c r="O19" s="138">
        <v>6310010010</v>
      </c>
      <c r="P19" s="103">
        <v>129</v>
      </c>
      <c r="Q19" s="137"/>
      <c r="R19" s="136">
        <v>10000</v>
      </c>
      <c r="S19" s="367"/>
      <c r="T19" s="367"/>
      <c r="U19" s="367"/>
      <c r="V19" s="367"/>
      <c r="W19" s="135">
        <v>0</v>
      </c>
      <c r="X19" s="134">
        <v>0</v>
      </c>
      <c r="Y19" s="133">
        <v>177964</v>
      </c>
      <c r="Z19" s="133">
        <v>177964</v>
      </c>
      <c r="AA19" s="97">
        <v>151000</v>
      </c>
      <c r="AB19" s="114" t="s">
        <v>227</v>
      </c>
    </row>
    <row r="20" spans="1:28" s="185" customFormat="1" ht="72.75" customHeight="1" x14ac:dyDescent="0.2">
      <c r="A20" s="187"/>
      <c r="B20" s="149"/>
      <c r="C20" s="154"/>
      <c r="D20" s="110"/>
      <c r="E20" s="110"/>
      <c r="F20" s="150"/>
      <c r="G20" s="110"/>
      <c r="H20" s="110"/>
      <c r="I20" s="110"/>
      <c r="J20" s="150" t="s">
        <v>278</v>
      </c>
      <c r="K20" s="130">
        <v>133</v>
      </c>
      <c r="L20" s="181"/>
      <c r="M20" s="153">
        <v>1</v>
      </c>
      <c r="N20" s="153">
        <v>4</v>
      </c>
      <c r="O20" s="128">
        <v>0</v>
      </c>
      <c r="P20" s="127">
        <v>0</v>
      </c>
      <c r="Q20" s="180"/>
      <c r="R20" s="179"/>
      <c r="S20" s="161"/>
      <c r="T20" s="161"/>
      <c r="U20" s="161"/>
      <c r="V20" s="161"/>
      <c r="W20" s="178"/>
      <c r="X20" s="177"/>
      <c r="Y20" s="152">
        <f t="shared" ref="Y20:AA22" si="1">Y21</f>
        <v>1779551.2</v>
      </c>
      <c r="Z20" s="152">
        <f t="shared" si="1"/>
        <v>1540651.2</v>
      </c>
      <c r="AA20" s="151">
        <f t="shared" si="1"/>
        <v>1561600</v>
      </c>
      <c r="AB20" s="186"/>
    </row>
    <row r="21" spans="1:28" s="73" customFormat="1" ht="69" customHeight="1" x14ac:dyDescent="0.2">
      <c r="A21" s="147"/>
      <c r="B21" s="184"/>
      <c r="C21" s="183"/>
      <c r="D21" s="381" t="s">
        <v>241</v>
      </c>
      <c r="E21" s="381"/>
      <c r="F21" s="381"/>
      <c r="G21" s="381"/>
      <c r="H21" s="381"/>
      <c r="I21" s="381"/>
      <c r="J21" s="382"/>
      <c r="K21" s="102">
        <v>133</v>
      </c>
      <c r="L21" s="140">
        <v>104</v>
      </c>
      <c r="M21" s="139">
        <v>1</v>
      </c>
      <c r="N21" s="139">
        <v>4</v>
      </c>
      <c r="O21" s="138">
        <v>6300000000</v>
      </c>
      <c r="P21" s="103">
        <v>0</v>
      </c>
      <c r="Q21" s="137"/>
      <c r="R21" s="136">
        <v>0</v>
      </c>
      <c r="S21" s="367"/>
      <c r="T21" s="367"/>
      <c r="U21" s="367"/>
      <c r="V21" s="367"/>
      <c r="W21" s="135">
        <v>0</v>
      </c>
      <c r="X21" s="134">
        <v>0</v>
      </c>
      <c r="Y21" s="133">
        <f t="shared" si="1"/>
        <v>1779551.2</v>
      </c>
      <c r="Z21" s="133">
        <f t="shared" si="1"/>
        <v>1540651.2</v>
      </c>
      <c r="AA21" s="182">
        <f t="shared" si="1"/>
        <v>1561600</v>
      </c>
      <c r="AB21" s="114" t="s">
        <v>227</v>
      </c>
    </row>
    <row r="22" spans="1:28" ht="75" customHeight="1" x14ac:dyDescent="0.2">
      <c r="A22" s="147"/>
      <c r="B22" s="169"/>
      <c r="C22" s="168"/>
      <c r="D22" s="170"/>
      <c r="E22" s="365" t="s">
        <v>272</v>
      </c>
      <c r="F22" s="365"/>
      <c r="G22" s="365"/>
      <c r="H22" s="365"/>
      <c r="I22" s="365"/>
      <c r="J22" s="366"/>
      <c r="K22" s="102">
        <v>133</v>
      </c>
      <c r="L22" s="140">
        <v>104</v>
      </c>
      <c r="M22" s="139">
        <v>1</v>
      </c>
      <c r="N22" s="139">
        <v>4</v>
      </c>
      <c r="O22" s="138">
        <v>6310000000</v>
      </c>
      <c r="P22" s="103">
        <v>0</v>
      </c>
      <c r="Q22" s="137"/>
      <c r="R22" s="136">
        <v>0</v>
      </c>
      <c r="S22" s="367"/>
      <c r="T22" s="367"/>
      <c r="U22" s="367"/>
      <c r="V22" s="367"/>
      <c r="W22" s="135">
        <v>0</v>
      </c>
      <c r="X22" s="134">
        <v>0</v>
      </c>
      <c r="Y22" s="133">
        <f t="shared" si="1"/>
        <v>1779551.2</v>
      </c>
      <c r="Z22" s="133">
        <f t="shared" si="1"/>
        <v>1540651.2</v>
      </c>
      <c r="AA22" s="182">
        <f t="shared" si="1"/>
        <v>1561600</v>
      </c>
      <c r="AB22" s="114" t="s">
        <v>227</v>
      </c>
    </row>
    <row r="23" spans="1:28" ht="26.25" customHeight="1" x14ac:dyDescent="0.2">
      <c r="A23" s="147"/>
      <c r="B23" s="169"/>
      <c r="C23" s="168"/>
      <c r="D23" s="131"/>
      <c r="E23" s="167"/>
      <c r="F23" s="365" t="s">
        <v>277</v>
      </c>
      <c r="G23" s="365"/>
      <c r="H23" s="365"/>
      <c r="I23" s="365"/>
      <c r="J23" s="366"/>
      <c r="K23" s="102">
        <v>133</v>
      </c>
      <c r="L23" s="140">
        <v>104</v>
      </c>
      <c r="M23" s="139">
        <v>1</v>
      </c>
      <c r="N23" s="139">
        <v>4</v>
      </c>
      <c r="O23" s="138">
        <v>6310010020</v>
      </c>
      <c r="P23" s="103">
        <v>0</v>
      </c>
      <c r="Q23" s="137"/>
      <c r="R23" s="136">
        <v>0</v>
      </c>
      <c r="S23" s="367"/>
      <c r="T23" s="367"/>
      <c r="U23" s="367"/>
      <c r="V23" s="367"/>
      <c r="W23" s="135">
        <v>0</v>
      </c>
      <c r="X23" s="134">
        <v>0</v>
      </c>
      <c r="Y23" s="133">
        <f>Y24+Y27+Y30+Y32</f>
        <v>1779551.2</v>
      </c>
      <c r="Z23" s="133">
        <f>Z24+Z27+Z30+Z32</f>
        <v>1540651.2</v>
      </c>
      <c r="AA23" s="182">
        <f>AA24+AA27+AA30+AA32</f>
        <v>1561600</v>
      </c>
      <c r="AB23" s="114" t="s">
        <v>227</v>
      </c>
    </row>
    <row r="24" spans="1:28" ht="45.75" customHeight="1" x14ac:dyDescent="0.25">
      <c r="A24" s="147"/>
      <c r="B24" s="169"/>
      <c r="C24" s="168"/>
      <c r="D24" s="131"/>
      <c r="E24" s="107"/>
      <c r="F24" s="167"/>
      <c r="G24" s="365" t="s">
        <v>262</v>
      </c>
      <c r="H24" s="365"/>
      <c r="I24" s="365"/>
      <c r="J24" s="366"/>
      <c r="K24" s="102">
        <v>133</v>
      </c>
      <c r="L24" s="140">
        <v>104</v>
      </c>
      <c r="M24" s="139">
        <v>1</v>
      </c>
      <c r="N24" s="139">
        <v>4</v>
      </c>
      <c r="O24" s="138">
        <v>6310010020</v>
      </c>
      <c r="P24" s="103" t="s">
        <v>276</v>
      </c>
      <c r="Q24" s="137"/>
      <c r="R24" s="136">
        <v>10000</v>
      </c>
      <c r="S24" s="367"/>
      <c r="T24" s="367"/>
      <c r="U24" s="367"/>
      <c r="V24" s="367"/>
      <c r="W24" s="135">
        <v>0</v>
      </c>
      <c r="X24" s="134">
        <v>0</v>
      </c>
      <c r="Y24" s="133">
        <f>Y25+Y26</f>
        <v>1672451.2</v>
      </c>
      <c r="Z24" s="133">
        <f>Z25+Z26</f>
        <v>1512551.2</v>
      </c>
      <c r="AA24" s="97">
        <f>AA25+AA26</f>
        <v>1512551.2</v>
      </c>
      <c r="AB24" s="114" t="s">
        <v>227</v>
      </c>
    </row>
    <row r="25" spans="1:28" ht="25.5" customHeight="1" x14ac:dyDescent="0.25">
      <c r="A25" s="147"/>
      <c r="B25" s="169"/>
      <c r="C25" s="168"/>
      <c r="D25" s="131"/>
      <c r="E25" s="107"/>
      <c r="F25" s="167"/>
      <c r="G25" s="107"/>
      <c r="H25" s="107"/>
      <c r="I25" s="107"/>
      <c r="J25" s="167" t="s">
        <v>261</v>
      </c>
      <c r="K25" s="102">
        <v>133</v>
      </c>
      <c r="L25" s="140"/>
      <c r="M25" s="139">
        <v>1</v>
      </c>
      <c r="N25" s="139">
        <v>4</v>
      </c>
      <c r="O25" s="138">
        <v>6310010020</v>
      </c>
      <c r="P25" s="103">
        <v>121</v>
      </c>
      <c r="Q25" s="137"/>
      <c r="R25" s="136"/>
      <c r="S25" s="100"/>
      <c r="T25" s="100"/>
      <c r="U25" s="100"/>
      <c r="V25" s="100"/>
      <c r="W25" s="135"/>
      <c r="X25" s="134"/>
      <c r="Y25" s="133">
        <v>1282798</v>
      </c>
      <c r="Z25" s="133">
        <v>1196798</v>
      </c>
      <c r="AA25" s="97">
        <v>1196798</v>
      </c>
      <c r="AB25" s="114"/>
    </row>
    <row r="26" spans="1:28" ht="39" customHeight="1" x14ac:dyDescent="0.25">
      <c r="A26" s="147"/>
      <c r="B26" s="169"/>
      <c r="C26" s="168"/>
      <c r="D26" s="131"/>
      <c r="E26" s="107"/>
      <c r="F26" s="167"/>
      <c r="G26" s="107"/>
      <c r="H26" s="107"/>
      <c r="I26" s="107"/>
      <c r="J26" s="167" t="s">
        <v>275</v>
      </c>
      <c r="K26" s="102">
        <v>133</v>
      </c>
      <c r="L26" s="140"/>
      <c r="M26" s="139">
        <v>1</v>
      </c>
      <c r="N26" s="139">
        <v>4</v>
      </c>
      <c r="O26" s="138">
        <v>6310010020</v>
      </c>
      <c r="P26" s="103">
        <v>129</v>
      </c>
      <c r="Q26" s="137"/>
      <c r="R26" s="136"/>
      <c r="S26" s="100"/>
      <c r="T26" s="100"/>
      <c r="U26" s="100"/>
      <c r="V26" s="100"/>
      <c r="W26" s="135"/>
      <c r="X26" s="134"/>
      <c r="Y26" s="133">
        <v>389653.2</v>
      </c>
      <c r="Z26" s="133">
        <v>315753.2</v>
      </c>
      <c r="AA26" s="97">
        <v>315753.2</v>
      </c>
      <c r="AB26" s="114"/>
    </row>
    <row r="27" spans="1:28" ht="42.75" customHeight="1" x14ac:dyDescent="0.25">
      <c r="A27" s="147"/>
      <c r="B27" s="169"/>
      <c r="C27" s="168"/>
      <c r="D27" s="131"/>
      <c r="E27" s="107"/>
      <c r="F27" s="167"/>
      <c r="G27" s="365" t="s">
        <v>235</v>
      </c>
      <c r="H27" s="365"/>
      <c r="I27" s="365"/>
      <c r="J27" s="366"/>
      <c r="K27" s="102">
        <v>133</v>
      </c>
      <c r="L27" s="140">
        <v>104</v>
      </c>
      <c r="M27" s="139">
        <v>1</v>
      </c>
      <c r="N27" s="139">
        <v>4</v>
      </c>
      <c r="O27" s="138">
        <v>6310010020</v>
      </c>
      <c r="P27" s="103" t="s">
        <v>274</v>
      </c>
      <c r="Q27" s="137"/>
      <c r="R27" s="136">
        <v>10000</v>
      </c>
      <c r="S27" s="367"/>
      <c r="T27" s="367"/>
      <c r="U27" s="367"/>
      <c r="V27" s="367"/>
      <c r="W27" s="135">
        <v>0</v>
      </c>
      <c r="X27" s="134">
        <v>0</v>
      </c>
      <c r="Y27" s="133">
        <f>Y28+Y29</f>
        <v>77900</v>
      </c>
      <c r="Z27" s="133">
        <f>Z28+Z29</f>
        <v>0</v>
      </c>
      <c r="AA27" s="97">
        <f>AA28+AA29</f>
        <v>28948.799999999999</v>
      </c>
      <c r="AB27" s="114" t="s">
        <v>227</v>
      </c>
    </row>
    <row r="28" spans="1:28" ht="37.5" customHeight="1" x14ac:dyDescent="0.25">
      <c r="A28" s="147"/>
      <c r="B28" s="169"/>
      <c r="C28" s="168"/>
      <c r="D28" s="131"/>
      <c r="E28" s="107"/>
      <c r="F28" s="167"/>
      <c r="G28" s="107"/>
      <c r="H28" s="107"/>
      <c r="I28" s="107"/>
      <c r="J28" s="167" t="s">
        <v>235</v>
      </c>
      <c r="K28" s="102">
        <v>133</v>
      </c>
      <c r="L28" s="140"/>
      <c r="M28" s="139">
        <v>1</v>
      </c>
      <c r="N28" s="139">
        <v>4</v>
      </c>
      <c r="O28" s="138">
        <v>6310010020</v>
      </c>
      <c r="P28" s="103">
        <v>244</v>
      </c>
      <c r="Q28" s="137"/>
      <c r="R28" s="136"/>
      <c r="S28" s="100"/>
      <c r="T28" s="100"/>
      <c r="U28" s="100"/>
      <c r="V28" s="100"/>
      <c r="W28" s="135"/>
      <c r="X28" s="134"/>
      <c r="Y28" s="133">
        <v>77900</v>
      </c>
      <c r="Z28" s="133">
        <v>0</v>
      </c>
      <c r="AA28" s="97">
        <v>28948.799999999999</v>
      </c>
      <c r="AB28" s="114"/>
    </row>
    <row r="29" spans="1:28" ht="37.5" customHeight="1" x14ac:dyDescent="0.25">
      <c r="A29" s="147"/>
      <c r="B29" s="169"/>
      <c r="C29" s="175"/>
      <c r="D29" s="174"/>
      <c r="E29" s="173"/>
      <c r="F29" s="172"/>
      <c r="G29" s="173"/>
      <c r="H29" s="173"/>
      <c r="I29" s="173"/>
      <c r="J29" s="172" t="s">
        <v>235</v>
      </c>
      <c r="K29" s="102">
        <v>133</v>
      </c>
      <c r="L29" s="140"/>
      <c r="M29" s="139">
        <v>1</v>
      </c>
      <c r="N29" s="139">
        <v>4</v>
      </c>
      <c r="O29" s="138">
        <v>6310010020</v>
      </c>
      <c r="P29" s="103">
        <v>247</v>
      </c>
      <c r="Q29" s="137"/>
      <c r="R29" s="136"/>
      <c r="S29" s="100"/>
      <c r="T29" s="100"/>
      <c r="U29" s="100"/>
      <c r="V29" s="100"/>
      <c r="W29" s="135"/>
      <c r="X29" s="134"/>
      <c r="Y29" s="133">
        <v>0</v>
      </c>
      <c r="Z29" s="133">
        <v>0</v>
      </c>
      <c r="AA29" s="97">
        <v>0</v>
      </c>
      <c r="AB29" s="114"/>
    </row>
    <row r="30" spans="1:28" ht="37.5" customHeight="1" x14ac:dyDescent="0.25">
      <c r="A30" s="147"/>
      <c r="B30" s="169"/>
      <c r="C30" s="175"/>
      <c r="D30" s="174"/>
      <c r="E30" s="173"/>
      <c r="F30" s="172"/>
      <c r="G30" s="173"/>
      <c r="H30" s="173"/>
      <c r="I30" s="173"/>
      <c r="J30" s="172" t="s">
        <v>268</v>
      </c>
      <c r="K30" s="102">
        <v>133</v>
      </c>
      <c r="L30" s="140"/>
      <c r="M30" s="139">
        <v>1</v>
      </c>
      <c r="N30" s="139">
        <v>4</v>
      </c>
      <c r="O30" s="138">
        <v>6310010020</v>
      </c>
      <c r="P30" s="103">
        <v>850</v>
      </c>
      <c r="Q30" s="137"/>
      <c r="R30" s="136"/>
      <c r="S30" s="100"/>
      <c r="T30" s="100"/>
      <c r="U30" s="100"/>
      <c r="V30" s="100"/>
      <c r="W30" s="135"/>
      <c r="X30" s="134"/>
      <c r="Y30" s="133">
        <v>8000</v>
      </c>
      <c r="Z30" s="133">
        <f>Z31</f>
        <v>8000</v>
      </c>
      <c r="AA30" s="97">
        <f>AA31</f>
        <v>0</v>
      </c>
      <c r="AB30" s="114"/>
    </row>
    <row r="31" spans="1:28" ht="24" customHeight="1" x14ac:dyDescent="0.25">
      <c r="A31" s="147"/>
      <c r="B31" s="169"/>
      <c r="C31" s="175"/>
      <c r="D31" s="174"/>
      <c r="E31" s="173"/>
      <c r="F31" s="172"/>
      <c r="G31" s="173"/>
      <c r="H31" s="173"/>
      <c r="I31" s="173"/>
      <c r="J31" s="172" t="s">
        <v>268</v>
      </c>
      <c r="K31" s="102">
        <v>133</v>
      </c>
      <c r="L31" s="140"/>
      <c r="M31" s="139">
        <v>1</v>
      </c>
      <c r="N31" s="139">
        <v>4</v>
      </c>
      <c r="O31" s="138">
        <v>6310010020</v>
      </c>
      <c r="P31" s="103">
        <v>853</v>
      </c>
      <c r="Q31" s="137"/>
      <c r="R31" s="136"/>
      <c r="S31" s="100"/>
      <c r="T31" s="100"/>
      <c r="U31" s="100"/>
      <c r="V31" s="100"/>
      <c r="W31" s="135"/>
      <c r="X31" s="134"/>
      <c r="Y31" s="133">
        <v>8000</v>
      </c>
      <c r="Z31" s="133">
        <v>8000</v>
      </c>
      <c r="AA31" s="97">
        <v>0</v>
      </c>
      <c r="AB31" s="114"/>
    </row>
    <row r="32" spans="1:28" ht="21" customHeight="1" x14ac:dyDescent="0.25">
      <c r="A32" s="147"/>
      <c r="B32" s="169"/>
      <c r="C32" s="175"/>
      <c r="D32" s="174"/>
      <c r="E32" s="173"/>
      <c r="F32" s="172"/>
      <c r="G32" s="173"/>
      <c r="H32" s="173"/>
      <c r="I32" s="173"/>
      <c r="J32" s="172" t="s">
        <v>238</v>
      </c>
      <c r="K32" s="102">
        <v>133</v>
      </c>
      <c r="L32" s="140"/>
      <c r="M32" s="139">
        <v>1</v>
      </c>
      <c r="N32" s="139">
        <v>4</v>
      </c>
      <c r="O32" s="138">
        <v>6310010020</v>
      </c>
      <c r="P32" s="103">
        <v>540</v>
      </c>
      <c r="Q32" s="137"/>
      <c r="R32" s="136"/>
      <c r="S32" s="100"/>
      <c r="T32" s="100"/>
      <c r="U32" s="100"/>
      <c r="V32" s="100"/>
      <c r="W32" s="135"/>
      <c r="X32" s="134"/>
      <c r="Y32" s="133">
        <v>21200</v>
      </c>
      <c r="Z32" s="133">
        <v>20100</v>
      </c>
      <c r="AA32" s="97">
        <v>20100</v>
      </c>
      <c r="AB32" s="114"/>
    </row>
    <row r="33" spans="1:28" ht="29.25" customHeight="1" x14ac:dyDescent="0.2">
      <c r="A33" s="147"/>
      <c r="B33" s="169"/>
      <c r="C33" s="175"/>
      <c r="D33" s="174"/>
      <c r="E33" s="173"/>
      <c r="F33" s="172"/>
      <c r="G33" s="173"/>
      <c r="H33" s="173"/>
      <c r="I33" s="173"/>
      <c r="J33" s="176" t="s">
        <v>273</v>
      </c>
      <c r="K33" s="130">
        <v>133</v>
      </c>
      <c r="L33" s="181"/>
      <c r="M33" s="153">
        <v>1</v>
      </c>
      <c r="N33" s="153">
        <v>6</v>
      </c>
      <c r="O33" s="128">
        <v>0</v>
      </c>
      <c r="P33" s="127">
        <v>0</v>
      </c>
      <c r="Q33" s="180"/>
      <c r="R33" s="179"/>
      <c r="S33" s="161"/>
      <c r="T33" s="161"/>
      <c r="U33" s="161"/>
      <c r="V33" s="161"/>
      <c r="W33" s="178"/>
      <c r="X33" s="177"/>
      <c r="Y33" s="152">
        <f t="shared" ref="Y33:AA36" si="2">Y34</f>
        <v>28100</v>
      </c>
      <c r="Z33" s="152">
        <f t="shared" si="2"/>
        <v>28100</v>
      </c>
      <c r="AA33" s="125">
        <f t="shared" si="2"/>
        <v>28100</v>
      </c>
      <c r="AB33" s="114"/>
    </row>
    <row r="34" spans="1:28" ht="88.5" customHeight="1" x14ac:dyDescent="0.25">
      <c r="A34" s="147"/>
      <c r="B34" s="169"/>
      <c r="C34" s="175"/>
      <c r="D34" s="174"/>
      <c r="E34" s="173"/>
      <c r="F34" s="172"/>
      <c r="G34" s="173"/>
      <c r="H34" s="173"/>
      <c r="I34" s="173"/>
      <c r="J34" s="172" t="s">
        <v>231</v>
      </c>
      <c r="K34" s="102">
        <v>133</v>
      </c>
      <c r="L34" s="140"/>
      <c r="M34" s="139">
        <v>1</v>
      </c>
      <c r="N34" s="139">
        <v>6</v>
      </c>
      <c r="O34" s="138">
        <v>6300000000</v>
      </c>
      <c r="P34" s="103">
        <v>0</v>
      </c>
      <c r="Q34" s="137"/>
      <c r="R34" s="136"/>
      <c r="S34" s="100"/>
      <c r="T34" s="100"/>
      <c r="U34" s="100"/>
      <c r="V34" s="100"/>
      <c r="W34" s="135"/>
      <c r="X34" s="134"/>
      <c r="Y34" s="133">
        <f t="shared" si="2"/>
        <v>28100</v>
      </c>
      <c r="Z34" s="133">
        <f t="shared" si="2"/>
        <v>28100</v>
      </c>
      <c r="AA34" s="97">
        <f t="shared" si="2"/>
        <v>28100</v>
      </c>
      <c r="AB34" s="114"/>
    </row>
    <row r="35" spans="1:28" ht="63.75" customHeight="1" x14ac:dyDescent="0.25">
      <c r="A35" s="147"/>
      <c r="B35" s="169"/>
      <c r="C35" s="175"/>
      <c r="D35" s="174"/>
      <c r="E35" s="173"/>
      <c r="F35" s="172"/>
      <c r="G35" s="173"/>
      <c r="H35" s="173"/>
      <c r="I35" s="173"/>
      <c r="J35" s="172" t="s">
        <v>272</v>
      </c>
      <c r="K35" s="102">
        <v>133</v>
      </c>
      <c r="L35" s="140"/>
      <c r="M35" s="139">
        <v>1</v>
      </c>
      <c r="N35" s="139">
        <v>6</v>
      </c>
      <c r="O35" s="138">
        <v>6310000000</v>
      </c>
      <c r="P35" s="103">
        <v>0</v>
      </c>
      <c r="Q35" s="137"/>
      <c r="R35" s="136"/>
      <c r="S35" s="100"/>
      <c r="T35" s="100"/>
      <c r="U35" s="100"/>
      <c r="V35" s="100"/>
      <c r="W35" s="135"/>
      <c r="X35" s="134"/>
      <c r="Y35" s="133">
        <f t="shared" si="2"/>
        <v>28100</v>
      </c>
      <c r="Z35" s="133">
        <f t="shared" si="2"/>
        <v>28100</v>
      </c>
      <c r="AA35" s="97">
        <f t="shared" si="2"/>
        <v>28100</v>
      </c>
      <c r="AB35" s="114"/>
    </row>
    <row r="36" spans="1:28" ht="51" customHeight="1" x14ac:dyDescent="0.25">
      <c r="A36" s="147"/>
      <c r="B36" s="169"/>
      <c r="C36" s="175"/>
      <c r="D36" s="174"/>
      <c r="E36" s="173"/>
      <c r="F36" s="172"/>
      <c r="G36" s="173"/>
      <c r="H36" s="173"/>
      <c r="I36" s="173"/>
      <c r="J36" s="172" t="s">
        <v>271</v>
      </c>
      <c r="K36" s="102">
        <v>133</v>
      </c>
      <c r="L36" s="140"/>
      <c r="M36" s="139">
        <v>1</v>
      </c>
      <c r="N36" s="139">
        <v>6</v>
      </c>
      <c r="O36" s="138">
        <v>6310010080</v>
      </c>
      <c r="P36" s="103">
        <v>0</v>
      </c>
      <c r="Q36" s="137"/>
      <c r="R36" s="136"/>
      <c r="S36" s="100"/>
      <c r="T36" s="100"/>
      <c r="U36" s="100"/>
      <c r="V36" s="100"/>
      <c r="W36" s="135"/>
      <c r="X36" s="134"/>
      <c r="Y36" s="133">
        <f t="shared" si="2"/>
        <v>28100</v>
      </c>
      <c r="Z36" s="133">
        <f t="shared" si="2"/>
        <v>28100</v>
      </c>
      <c r="AA36" s="97">
        <f t="shared" si="2"/>
        <v>28100</v>
      </c>
      <c r="AB36" s="114"/>
    </row>
    <row r="37" spans="1:28" ht="25.5" customHeight="1" x14ac:dyDescent="0.25">
      <c r="A37" s="147"/>
      <c r="B37" s="169"/>
      <c r="C37" s="175"/>
      <c r="D37" s="174"/>
      <c r="E37" s="173"/>
      <c r="F37" s="172"/>
      <c r="G37" s="173"/>
      <c r="H37" s="173"/>
      <c r="I37" s="173"/>
      <c r="J37" s="172" t="s">
        <v>238</v>
      </c>
      <c r="K37" s="102">
        <v>133</v>
      </c>
      <c r="L37" s="140"/>
      <c r="M37" s="139">
        <v>1</v>
      </c>
      <c r="N37" s="139">
        <v>6</v>
      </c>
      <c r="O37" s="138">
        <v>6310010080</v>
      </c>
      <c r="P37" s="103">
        <v>540</v>
      </c>
      <c r="Q37" s="137"/>
      <c r="R37" s="136"/>
      <c r="S37" s="100"/>
      <c r="T37" s="100"/>
      <c r="U37" s="100"/>
      <c r="V37" s="100"/>
      <c r="W37" s="135"/>
      <c r="X37" s="134"/>
      <c r="Y37" s="133">
        <v>28100</v>
      </c>
      <c r="Z37" s="133">
        <v>28100</v>
      </c>
      <c r="AA37" s="97">
        <v>28100</v>
      </c>
      <c r="AB37" s="114"/>
    </row>
    <row r="38" spans="1:28" ht="25.5" customHeight="1" x14ac:dyDescent="0.2">
      <c r="A38" s="147"/>
      <c r="B38" s="169"/>
      <c r="C38" s="175"/>
      <c r="D38" s="174"/>
      <c r="E38" s="173"/>
      <c r="F38" s="172"/>
      <c r="G38" s="173"/>
      <c r="H38" s="173"/>
      <c r="I38" s="173"/>
      <c r="J38" s="176" t="s">
        <v>270</v>
      </c>
      <c r="K38" s="130">
        <v>133</v>
      </c>
      <c r="L38" s="140"/>
      <c r="M38" s="153">
        <v>1</v>
      </c>
      <c r="N38" s="153">
        <v>13</v>
      </c>
      <c r="O38" s="128">
        <v>0</v>
      </c>
      <c r="P38" s="127">
        <v>0</v>
      </c>
      <c r="Q38" s="137"/>
      <c r="R38" s="136"/>
      <c r="S38" s="100"/>
      <c r="T38" s="100"/>
      <c r="U38" s="100"/>
      <c r="V38" s="100"/>
      <c r="W38" s="135"/>
      <c r="X38" s="134"/>
      <c r="Y38" s="152">
        <f t="shared" ref="Y38:Z41" si="3">Y39</f>
        <v>1600</v>
      </c>
      <c r="Z38" s="152">
        <f t="shared" si="3"/>
        <v>0</v>
      </c>
      <c r="AA38" s="125">
        <v>0</v>
      </c>
      <c r="AB38" s="114"/>
    </row>
    <row r="39" spans="1:28" ht="39.75" customHeight="1" x14ac:dyDescent="0.25">
      <c r="A39" s="147"/>
      <c r="B39" s="169"/>
      <c r="C39" s="175"/>
      <c r="D39" s="174"/>
      <c r="E39" s="173"/>
      <c r="F39" s="172"/>
      <c r="G39" s="173"/>
      <c r="H39" s="173"/>
      <c r="I39" s="173"/>
      <c r="J39" s="172" t="s">
        <v>269</v>
      </c>
      <c r="K39" s="102">
        <v>133</v>
      </c>
      <c r="L39" s="140"/>
      <c r="M39" s="139">
        <v>1</v>
      </c>
      <c r="N39" s="139">
        <v>13</v>
      </c>
      <c r="O39" s="138">
        <v>7700000000</v>
      </c>
      <c r="P39" s="103">
        <v>0</v>
      </c>
      <c r="Q39" s="137"/>
      <c r="R39" s="136"/>
      <c r="S39" s="100"/>
      <c r="T39" s="100"/>
      <c r="U39" s="100"/>
      <c r="V39" s="100"/>
      <c r="W39" s="135"/>
      <c r="X39" s="134"/>
      <c r="Y39" s="133">
        <f t="shared" si="3"/>
        <v>1600</v>
      </c>
      <c r="Z39" s="133">
        <f t="shared" si="3"/>
        <v>0</v>
      </c>
      <c r="AA39" s="97">
        <f>AA40</f>
        <v>0</v>
      </c>
      <c r="AB39" s="114"/>
    </row>
    <row r="40" spans="1:28" ht="25.5" customHeight="1" x14ac:dyDescent="0.25">
      <c r="A40" s="147"/>
      <c r="B40" s="169"/>
      <c r="C40" s="175"/>
      <c r="D40" s="174"/>
      <c r="E40" s="173"/>
      <c r="F40" s="172"/>
      <c r="G40" s="173"/>
      <c r="H40" s="173"/>
      <c r="I40" s="173"/>
      <c r="J40" s="172" t="s">
        <v>268</v>
      </c>
      <c r="K40" s="102">
        <v>133</v>
      </c>
      <c r="L40" s="140"/>
      <c r="M40" s="139">
        <v>1</v>
      </c>
      <c r="N40" s="139">
        <v>13</v>
      </c>
      <c r="O40" s="138">
        <v>7700095100</v>
      </c>
      <c r="P40" s="103">
        <v>0</v>
      </c>
      <c r="Q40" s="137"/>
      <c r="R40" s="136"/>
      <c r="S40" s="100"/>
      <c r="T40" s="100"/>
      <c r="U40" s="100"/>
      <c r="V40" s="100"/>
      <c r="W40" s="135"/>
      <c r="X40" s="134"/>
      <c r="Y40" s="133">
        <f t="shared" si="3"/>
        <v>1600</v>
      </c>
      <c r="Z40" s="133">
        <f t="shared" si="3"/>
        <v>0</v>
      </c>
      <c r="AA40" s="97">
        <f>AA41</f>
        <v>0</v>
      </c>
      <c r="AB40" s="114"/>
    </row>
    <row r="41" spans="1:28" ht="28.5" customHeight="1" x14ac:dyDescent="0.25">
      <c r="A41" s="147"/>
      <c r="B41" s="169"/>
      <c r="C41" s="175"/>
      <c r="D41" s="174"/>
      <c r="E41" s="173"/>
      <c r="F41" s="172"/>
      <c r="G41" s="173"/>
      <c r="H41" s="173"/>
      <c r="I41" s="173"/>
      <c r="J41" s="172" t="s">
        <v>268</v>
      </c>
      <c r="K41" s="102">
        <v>133</v>
      </c>
      <c r="L41" s="140"/>
      <c r="M41" s="139">
        <v>1</v>
      </c>
      <c r="N41" s="139">
        <v>13</v>
      </c>
      <c r="O41" s="138">
        <v>7700095100</v>
      </c>
      <c r="P41" s="103">
        <v>880</v>
      </c>
      <c r="Q41" s="137"/>
      <c r="R41" s="136"/>
      <c r="S41" s="100"/>
      <c r="T41" s="100"/>
      <c r="U41" s="100"/>
      <c r="V41" s="100"/>
      <c r="W41" s="135"/>
      <c r="X41" s="134"/>
      <c r="Y41" s="133">
        <f t="shared" si="3"/>
        <v>1600</v>
      </c>
      <c r="Z41" s="133">
        <f t="shared" si="3"/>
        <v>0</v>
      </c>
      <c r="AA41" s="97">
        <f>AA42</f>
        <v>0</v>
      </c>
      <c r="AB41" s="114" t="s">
        <v>227</v>
      </c>
    </row>
    <row r="42" spans="1:28" ht="22.5" customHeight="1" x14ac:dyDescent="0.25">
      <c r="A42" s="147"/>
      <c r="B42" s="169"/>
      <c r="C42" s="175"/>
      <c r="D42" s="174"/>
      <c r="E42" s="173"/>
      <c r="F42" s="172"/>
      <c r="G42" s="173"/>
      <c r="H42" s="173"/>
      <c r="I42" s="173"/>
      <c r="J42" s="172" t="s">
        <v>267</v>
      </c>
      <c r="K42" s="102">
        <v>133</v>
      </c>
      <c r="L42" s="140"/>
      <c r="M42" s="139">
        <v>1</v>
      </c>
      <c r="N42" s="139">
        <v>13</v>
      </c>
      <c r="O42" s="138">
        <v>7700095100</v>
      </c>
      <c r="P42" s="103">
        <v>853</v>
      </c>
      <c r="Q42" s="137"/>
      <c r="R42" s="136"/>
      <c r="S42" s="100"/>
      <c r="T42" s="100"/>
      <c r="U42" s="100"/>
      <c r="V42" s="100"/>
      <c r="W42" s="135"/>
      <c r="X42" s="134"/>
      <c r="Y42" s="133">
        <v>1600</v>
      </c>
      <c r="Z42" s="133">
        <v>0</v>
      </c>
      <c r="AA42" s="97">
        <v>0</v>
      </c>
      <c r="AB42" s="114" t="s">
        <v>227</v>
      </c>
    </row>
    <row r="43" spans="1:28" ht="17.25" customHeight="1" x14ac:dyDescent="0.2">
      <c r="A43" s="147"/>
      <c r="B43" s="376" t="s">
        <v>266</v>
      </c>
      <c r="C43" s="376"/>
      <c r="D43" s="376"/>
      <c r="E43" s="376"/>
      <c r="F43" s="376"/>
      <c r="G43" s="376"/>
      <c r="H43" s="376"/>
      <c r="I43" s="376"/>
      <c r="J43" s="377"/>
      <c r="K43" s="130">
        <v>133</v>
      </c>
      <c r="L43" s="140">
        <v>200</v>
      </c>
      <c r="M43" s="153">
        <v>2</v>
      </c>
      <c r="N43" s="153">
        <v>0</v>
      </c>
      <c r="O43" s="128">
        <v>0</v>
      </c>
      <c r="P43" s="127">
        <v>0</v>
      </c>
      <c r="Q43" s="137"/>
      <c r="R43" s="136">
        <v>0</v>
      </c>
      <c r="S43" s="378"/>
      <c r="T43" s="378"/>
      <c r="U43" s="378"/>
      <c r="V43" s="378"/>
      <c r="W43" s="135">
        <v>0</v>
      </c>
      <c r="X43" s="134">
        <v>0</v>
      </c>
      <c r="Y43" s="152">
        <f t="shared" ref="Y43:AA46" si="4">Y44</f>
        <v>102000</v>
      </c>
      <c r="Z43" s="152">
        <f t="shared" si="4"/>
        <v>103000</v>
      </c>
      <c r="AA43" s="151">
        <f t="shared" si="4"/>
        <v>107100</v>
      </c>
      <c r="AB43" s="114" t="s">
        <v>227</v>
      </c>
    </row>
    <row r="44" spans="1:28" ht="22.5" customHeight="1" x14ac:dyDescent="0.2">
      <c r="A44" s="147"/>
      <c r="B44" s="169"/>
      <c r="C44" s="171"/>
      <c r="D44" s="379" t="s">
        <v>265</v>
      </c>
      <c r="E44" s="379"/>
      <c r="F44" s="379"/>
      <c r="G44" s="379"/>
      <c r="H44" s="379"/>
      <c r="I44" s="379"/>
      <c r="J44" s="380"/>
      <c r="K44" s="130">
        <v>133</v>
      </c>
      <c r="L44" s="140">
        <v>203</v>
      </c>
      <c r="M44" s="153">
        <v>2</v>
      </c>
      <c r="N44" s="153">
        <v>3</v>
      </c>
      <c r="O44" s="128">
        <v>0</v>
      </c>
      <c r="P44" s="127">
        <v>0</v>
      </c>
      <c r="Q44" s="137"/>
      <c r="R44" s="136">
        <v>0</v>
      </c>
      <c r="S44" s="378"/>
      <c r="T44" s="378"/>
      <c r="U44" s="378"/>
      <c r="V44" s="378"/>
      <c r="W44" s="135">
        <v>0</v>
      </c>
      <c r="X44" s="134">
        <v>0</v>
      </c>
      <c r="Y44" s="152">
        <f t="shared" si="4"/>
        <v>102000</v>
      </c>
      <c r="Z44" s="152">
        <f t="shared" si="4"/>
        <v>103000</v>
      </c>
      <c r="AA44" s="151">
        <f t="shared" si="4"/>
        <v>107100</v>
      </c>
      <c r="AB44" s="114" t="s">
        <v>227</v>
      </c>
    </row>
    <row r="45" spans="1:28" ht="57.75" customHeight="1" x14ac:dyDescent="0.25">
      <c r="A45" s="147"/>
      <c r="B45" s="169"/>
      <c r="C45" s="168"/>
      <c r="D45" s="170"/>
      <c r="E45" s="381" t="s">
        <v>241</v>
      </c>
      <c r="F45" s="381"/>
      <c r="G45" s="381"/>
      <c r="H45" s="381"/>
      <c r="I45" s="381"/>
      <c r="J45" s="382"/>
      <c r="K45" s="102">
        <v>133</v>
      </c>
      <c r="L45" s="140">
        <v>203</v>
      </c>
      <c r="M45" s="139">
        <v>2</v>
      </c>
      <c r="N45" s="139">
        <v>3</v>
      </c>
      <c r="O45" s="138">
        <v>6000000000</v>
      </c>
      <c r="P45" s="103">
        <v>0</v>
      </c>
      <c r="Q45" s="137"/>
      <c r="R45" s="136">
        <v>0</v>
      </c>
      <c r="S45" s="367"/>
      <c r="T45" s="367"/>
      <c r="U45" s="367"/>
      <c r="V45" s="367"/>
      <c r="W45" s="135">
        <v>0</v>
      </c>
      <c r="X45" s="134">
        <v>0</v>
      </c>
      <c r="Y45" s="133">
        <f t="shared" si="4"/>
        <v>102000</v>
      </c>
      <c r="Z45" s="133">
        <f t="shared" si="4"/>
        <v>103000</v>
      </c>
      <c r="AA45" s="97">
        <f t="shared" si="4"/>
        <v>107100</v>
      </c>
      <c r="AB45" s="114" t="s">
        <v>227</v>
      </c>
    </row>
    <row r="46" spans="1:28" ht="46.5" customHeight="1" x14ac:dyDescent="0.25">
      <c r="A46" s="147"/>
      <c r="B46" s="169"/>
      <c r="C46" s="168"/>
      <c r="D46" s="131"/>
      <c r="E46" s="167"/>
      <c r="F46" s="381" t="s">
        <v>264</v>
      </c>
      <c r="G46" s="381"/>
      <c r="H46" s="381"/>
      <c r="I46" s="381"/>
      <c r="J46" s="382"/>
      <c r="K46" s="102">
        <v>133</v>
      </c>
      <c r="L46" s="140">
        <v>203</v>
      </c>
      <c r="M46" s="139">
        <v>2</v>
      </c>
      <c r="N46" s="139">
        <v>3</v>
      </c>
      <c r="O46" s="138">
        <v>6320000000</v>
      </c>
      <c r="P46" s="103">
        <v>0</v>
      </c>
      <c r="Q46" s="137"/>
      <c r="R46" s="136">
        <v>0</v>
      </c>
      <c r="S46" s="367"/>
      <c r="T46" s="367"/>
      <c r="U46" s="367"/>
      <c r="V46" s="367"/>
      <c r="W46" s="135">
        <v>0</v>
      </c>
      <c r="X46" s="134">
        <v>0</v>
      </c>
      <c r="Y46" s="133">
        <f t="shared" si="4"/>
        <v>102000</v>
      </c>
      <c r="Z46" s="133">
        <f t="shared" si="4"/>
        <v>103000</v>
      </c>
      <c r="AA46" s="97">
        <f t="shared" si="4"/>
        <v>107100</v>
      </c>
      <c r="AB46" s="114"/>
    </row>
    <row r="47" spans="1:28" ht="36.75" customHeight="1" x14ac:dyDescent="0.25">
      <c r="A47" s="147"/>
      <c r="B47" s="169"/>
      <c r="C47" s="168"/>
      <c r="D47" s="131"/>
      <c r="E47" s="107"/>
      <c r="F47" s="167"/>
      <c r="G47" s="381" t="s">
        <v>263</v>
      </c>
      <c r="H47" s="381"/>
      <c r="I47" s="381"/>
      <c r="J47" s="382"/>
      <c r="K47" s="102">
        <v>133</v>
      </c>
      <c r="L47" s="140">
        <v>203</v>
      </c>
      <c r="M47" s="139">
        <v>2</v>
      </c>
      <c r="N47" s="139">
        <v>3</v>
      </c>
      <c r="O47" s="138">
        <v>6320051180</v>
      </c>
      <c r="P47" s="103">
        <v>0</v>
      </c>
      <c r="Q47" s="137"/>
      <c r="R47" s="136">
        <v>10000</v>
      </c>
      <c r="S47" s="367"/>
      <c r="T47" s="367"/>
      <c r="U47" s="367"/>
      <c r="V47" s="367"/>
      <c r="W47" s="135">
        <v>0</v>
      </c>
      <c r="X47" s="134">
        <v>0</v>
      </c>
      <c r="Y47" s="133">
        <f>Y48+Y52</f>
        <v>102000</v>
      </c>
      <c r="Z47" s="133">
        <f>Z48+Z51</f>
        <v>103000</v>
      </c>
      <c r="AA47" s="97">
        <f>AA48+AA51</f>
        <v>107100</v>
      </c>
      <c r="AB47" s="114"/>
    </row>
    <row r="48" spans="1:28" ht="34.5" customHeight="1" x14ac:dyDescent="0.25">
      <c r="A48" s="147"/>
      <c r="B48" s="169"/>
      <c r="C48" s="168"/>
      <c r="D48" s="131"/>
      <c r="E48" s="107"/>
      <c r="F48" s="167"/>
      <c r="G48" s="108"/>
      <c r="H48" s="108"/>
      <c r="I48" s="108"/>
      <c r="J48" s="141" t="s">
        <v>262</v>
      </c>
      <c r="K48" s="102">
        <v>133</v>
      </c>
      <c r="L48" s="140"/>
      <c r="M48" s="139">
        <v>2</v>
      </c>
      <c r="N48" s="139">
        <v>3</v>
      </c>
      <c r="O48" s="138">
        <v>6320051180</v>
      </c>
      <c r="P48" s="103">
        <v>120</v>
      </c>
      <c r="Q48" s="137"/>
      <c r="R48" s="136"/>
      <c r="S48" s="100"/>
      <c r="T48" s="100"/>
      <c r="U48" s="100"/>
      <c r="V48" s="100"/>
      <c r="W48" s="135"/>
      <c r="X48" s="134"/>
      <c r="Y48" s="133">
        <f>Y49+Y50</f>
        <v>101556</v>
      </c>
      <c r="Z48" s="133">
        <f>Z49+Z50</f>
        <v>101556</v>
      </c>
      <c r="AA48" s="97">
        <f>AA49+AA50</f>
        <v>101556</v>
      </c>
      <c r="AB48" s="114"/>
    </row>
    <row r="49" spans="1:28" ht="23.25" customHeight="1" x14ac:dyDescent="0.25">
      <c r="A49" s="147"/>
      <c r="B49" s="169"/>
      <c r="C49" s="168"/>
      <c r="D49" s="131"/>
      <c r="E49" s="107"/>
      <c r="F49" s="167"/>
      <c r="G49" s="108"/>
      <c r="H49" s="108"/>
      <c r="I49" s="108"/>
      <c r="J49" s="141" t="s">
        <v>261</v>
      </c>
      <c r="K49" s="102">
        <v>133</v>
      </c>
      <c r="L49" s="140"/>
      <c r="M49" s="139">
        <v>2</v>
      </c>
      <c r="N49" s="139">
        <v>3</v>
      </c>
      <c r="O49" s="138">
        <v>6320051180</v>
      </c>
      <c r="P49" s="103">
        <v>121</v>
      </c>
      <c r="Q49" s="137"/>
      <c r="R49" s="136"/>
      <c r="S49" s="100"/>
      <c r="T49" s="100"/>
      <c r="U49" s="100"/>
      <c r="V49" s="100"/>
      <c r="W49" s="135"/>
      <c r="X49" s="134"/>
      <c r="Y49" s="133">
        <v>78000</v>
      </c>
      <c r="Z49" s="133">
        <v>78000</v>
      </c>
      <c r="AA49" s="97">
        <v>78000</v>
      </c>
      <c r="AB49" s="114"/>
    </row>
    <row r="50" spans="1:28" ht="57" customHeight="1" x14ac:dyDescent="0.25">
      <c r="A50" s="147"/>
      <c r="B50" s="169"/>
      <c r="C50" s="168"/>
      <c r="D50" s="131"/>
      <c r="E50" s="107"/>
      <c r="F50" s="167"/>
      <c r="G50" s="108"/>
      <c r="H50" s="108"/>
      <c r="I50" s="108"/>
      <c r="J50" s="141" t="s">
        <v>260</v>
      </c>
      <c r="K50" s="102">
        <v>133</v>
      </c>
      <c r="L50" s="140"/>
      <c r="M50" s="139">
        <v>2</v>
      </c>
      <c r="N50" s="139">
        <v>3</v>
      </c>
      <c r="O50" s="138">
        <v>6320051180</v>
      </c>
      <c r="P50" s="103">
        <v>129</v>
      </c>
      <c r="Q50" s="137"/>
      <c r="R50" s="136"/>
      <c r="S50" s="100"/>
      <c r="T50" s="100"/>
      <c r="U50" s="100"/>
      <c r="V50" s="100"/>
      <c r="W50" s="135"/>
      <c r="X50" s="134"/>
      <c r="Y50" s="133">
        <v>23556</v>
      </c>
      <c r="Z50" s="133">
        <v>23556</v>
      </c>
      <c r="AA50" s="97">
        <v>23556</v>
      </c>
      <c r="AB50" s="114" t="s">
        <v>227</v>
      </c>
    </row>
    <row r="51" spans="1:28" ht="34.5" customHeight="1" x14ac:dyDescent="0.25">
      <c r="A51" s="147"/>
      <c r="B51" s="169"/>
      <c r="C51" s="168"/>
      <c r="D51" s="131"/>
      <c r="E51" s="107"/>
      <c r="F51" s="167"/>
      <c r="G51" s="108"/>
      <c r="H51" s="108"/>
      <c r="I51" s="108"/>
      <c r="J51" s="141" t="s">
        <v>259</v>
      </c>
      <c r="K51" s="102">
        <v>133</v>
      </c>
      <c r="L51" s="140">
        <v>203</v>
      </c>
      <c r="M51" s="139">
        <v>2</v>
      </c>
      <c r="N51" s="139">
        <v>3</v>
      </c>
      <c r="O51" s="138">
        <v>6320051180</v>
      </c>
      <c r="P51" s="103">
        <v>240</v>
      </c>
      <c r="Q51" s="137"/>
      <c r="R51" s="136"/>
      <c r="S51" s="100"/>
      <c r="T51" s="100"/>
      <c r="U51" s="100"/>
      <c r="V51" s="100"/>
      <c r="W51" s="135"/>
      <c r="X51" s="134"/>
      <c r="Y51" s="133">
        <v>444</v>
      </c>
      <c r="Z51" s="133">
        <v>1444</v>
      </c>
      <c r="AA51" s="97">
        <v>5544</v>
      </c>
      <c r="AB51" s="114" t="s">
        <v>227</v>
      </c>
    </row>
    <row r="52" spans="1:28" ht="16.5" customHeight="1" x14ac:dyDescent="0.25">
      <c r="A52" s="147"/>
      <c r="B52" s="169"/>
      <c r="C52" s="168"/>
      <c r="D52" s="131"/>
      <c r="E52" s="107"/>
      <c r="F52" s="167"/>
      <c r="G52" s="365" t="s">
        <v>234</v>
      </c>
      <c r="H52" s="365"/>
      <c r="I52" s="365"/>
      <c r="J52" s="366"/>
      <c r="K52" s="102">
        <v>133</v>
      </c>
      <c r="L52" s="140">
        <v>203</v>
      </c>
      <c r="M52" s="139">
        <v>2</v>
      </c>
      <c r="N52" s="139">
        <v>3</v>
      </c>
      <c r="O52" s="138">
        <v>6320051180</v>
      </c>
      <c r="P52" s="103">
        <v>244</v>
      </c>
      <c r="Q52" s="137"/>
      <c r="R52" s="136">
        <v>10000</v>
      </c>
      <c r="S52" s="367"/>
      <c r="T52" s="367"/>
      <c r="U52" s="367"/>
      <c r="V52" s="367"/>
      <c r="W52" s="135">
        <v>0</v>
      </c>
      <c r="X52" s="134">
        <v>0</v>
      </c>
      <c r="Y52" s="133">
        <v>444</v>
      </c>
      <c r="Z52" s="133">
        <v>1444</v>
      </c>
      <c r="AA52" s="97">
        <v>5544</v>
      </c>
      <c r="AB52" s="114" t="s">
        <v>227</v>
      </c>
    </row>
    <row r="53" spans="1:28" ht="22.5" customHeight="1" x14ac:dyDescent="0.2">
      <c r="A53" s="147"/>
      <c r="B53" s="383" t="s">
        <v>258</v>
      </c>
      <c r="C53" s="383"/>
      <c r="D53" s="383"/>
      <c r="E53" s="383"/>
      <c r="F53" s="383"/>
      <c r="G53" s="383"/>
      <c r="H53" s="383"/>
      <c r="I53" s="383"/>
      <c r="J53" s="384"/>
      <c r="K53" s="130">
        <v>133</v>
      </c>
      <c r="L53" s="140">
        <v>300</v>
      </c>
      <c r="M53" s="153">
        <v>3</v>
      </c>
      <c r="N53" s="153">
        <v>0</v>
      </c>
      <c r="O53" s="128">
        <v>0</v>
      </c>
      <c r="P53" s="127">
        <v>0</v>
      </c>
      <c r="Q53" s="137"/>
      <c r="R53" s="136">
        <v>0</v>
      </c>
      <c r="S53" s="378"/>
      <c r="T53" s="378"/>
      <c r="U53" s="378"/>
      <c r="V53" s="378"/>
      <c r="W53" s="135">
        <v>0</v>
      </c>
      <c r="X53" s="134">
        <v>0</v>
      </c>
      <c r="Y53" s="152">
        <f>Y54+Y60</f>
        <v>143300</v>
      </c>
      <c r="Z53" s="152">
        <f>Z54+Z60</f>
        <v>4119</v>
      </c>
      <c r="AA53" s="151">
        <f>AA54+AA60</f>
        <v>0</v>
      </c>
      <c r="AB53" s="114" t="s">
        <v>227</v>
      </c>
    </row>
    <row r="54" spans="1:28" ht="15" customHeight="1" x14ac:dyDescent="0.2">
      <c r="A54" s="147"/>
      <c r="B54" s="149"/>
      <c r="C54" s="154"/>
      <c r="D54" s="387" t="s">
        <v>257</v>
      </c>
      <c r="E54" s="387"/>
      <c r="F54" s="387"/>
      <c r="G54" s="387"/>
      <c r="H54" s="387"/>
      <c r="I54" s="387"/>
      <c r="J54" s="388"/>
      <c r="K54" s="130">
        <v>133</v>
      </c>
      <c r="L54" s="140">
        <v>310</v>
      </c>
      <c r="M54" s="153">
        <v>3</v>
      </c>
      <c r="N54" s="153">
        <v>10</v>
      </c>
      <c r="O54" s="128">
        <v>0</v>
      </c>
      <c r="P54" s="127">
        <v>0</v>
      </c>
      <c r="Q54" s="137"/>
      <c r="R54" s="136">
        <v>0</v>
      </c>
      <c r="S54" s="378"/>
      <c r="T54" s="378"/>
      <c r="U54" s="378"/>
      <c r="V54" s="378"/>
      <c r="W54" s="135">
        <v>0</v>
      </c>
      <c r="X54" s="134">
        <v>0</v>
      </c>
      <c r="Y54" s="152">
        <f t="shared" ref="Y54:AA58" si="5">Y55</f>
        <v>137300</v>
      </c>
      <c r="Z54" s="152">
        <f t="shared" si="5"/>
        <v>0</v>
      </c>
      <c r="AA54" s="125">
        <f t="shared" si="5"/>
        <v>0</v>
      </c>
      <c r="AB54" s="114" t="s">
        <v>227</v>
      </c>
    </row>
    <row r="55" spans="1:28" ht="55.5" customHeight="1" x14ac:dyDescent="0.25">
      <c r="A55" s="147"/>
      <c r="B55" s="149"/>
      <c r="C55" s="111"/>
      <c r="D55" s="150"/>
      <c r="E55" s="381" t="s">
        <v>241</v>
      </c>
      <c r="F55" s="381"/>
      <c r="G55" s="381"/>
      <c r="H55" s="381"/>
      <c r="I55" s="381"/>
      <c r="J55" s="382"/>
      <c r="K55" s="102">
        <v>133</v>
      </c>
      <c r="L55" s="140">
        <v>310</v>
      </c>
      <c r="M55" s="139">
        <v>3</v>
      </c>
      <c r="N55" s="139">
        <v>10</v>
      </c>
      <c r="O55" s="138">
        <v>6300000000</v>
      </c>
      <c r="P55" s="103">
        <v>0</v>
      </c>
      <c r="Q55" s="137"/>
      <c r="R55" s="136">
        <v>0</v>
      </c>
      <c r="S55" s="367"/>
      <c r="T55" s="367"/>
      <c r="U55" s="367"/>
      <c r="V55" s="367"/>
      <c r="W55" s="135">
        <v>0</v>
      </c>
      <c r="X55" s="134">
        <v>0</v>
      </c>
      <c r="Y55" s="133">
        <f t="shared" si="5"/>
        <v>137300</v>
      </c>
      <c r="Z55" s="133">
        <f t="shared" si="5"/>
        <v>0</v>
      </c>
      <c r="AA55" s="97">
        <f t="shared" si="5"/>
        <v>0</v>
      </c>
      <c r="AB55" s="114"/>
    </row>
    <row r="56" spans="1:28" ht="48.75" customHeight="1" x14ac:dyDescent="0.25">
      <c r="A56" s="147"/>
      <c r="B56" s="149"/>
      <c r="C56" s="111"/>
      <c r="D56" s="110"/>
      <c r="E56" s="148"/>
      <c r="F56" s="368" t="s">
        <v>256</v>
      </c>
      <c r="G56" s="368"/>
      <c r="H56" s="368"/>
      <c r="I56" s="368"/>
      <c r="J56" s="369"/>
      <c r="K56" s="102">
        <v>133</v>
      </c>
      <c r="L56" s="140">
        <v>310</v>
      </c>
      <c r="M56" s="139">
        <v>3</v>
      </c>
      <c r="N56" s="139">
        <v>10</v>
      </c>
      <c r="O56" s="138">
        <v>6330000000</v>
      </c>
      <c r="P56" s="103">
        <v>0</v>
      </c>
      <c r="Q56" s="137"/>
      <c r="R56" s="136">
        <v>0</v>
      </c>
      <c r="S56" s="367"/>
      <c r="T56" s="367"/>
      <c r="U56" s="367"/>
      <c r="V56" s="367"/>
      <c r="W56" s="135">
        <v>0</v>
      </c>
      <c r="X56" s="134">
        <v>0</v>
      </c>
      <c r="Y56" s="133">
        <f t="shared" si="5"/>
        <v>137300</v>
      </c>
      <c r="Z56" s="133">
        <f t="shared" si="5"/>
        <v>0</v>
      </c>
      <c r="AA56" s="97">
        <f t="shared" si="5"/>
        <v>0</v>
      </c>
      <c r="AB56" s="114"/>
    </row>
    <row r="57" spans="1:28" ht="48.75" customHeight="1" x14ac:dyDescent="0.25">
      <c r="A57" s="147"/>
      <c r="B57" s="149"/>
      <c r="C57" s="111"/>
      <c r="D57" s="110"/>
      <c r="E57" s="148"/>
      <c r="F57" s="148"/>
      <c r="G57" s="109"/>
      <c r="H57" s="109"/>
      <c r="I57" s="109"/>
      <c r="J57" s="148" t="s">
        <v>255</v>
      </c>
      <c r="K57" s="102">
        <v>133</v>
      </c>
      <c r="L57" s="140">
        <v>310</v>
      </c>
      <c r="M57" s="139">
        <v>3</v>
      </c>
      <c r="N57" s="139">
        <v>10</v>
      </c>
      <c r="O57" s="138">
        <v>6330095020</v>
      </c>
      <c r="P57" s="103">
        <v>0</v>
      </c>
      <c r="Q57" s="137"/>
      <c r="R57" s="136"/>
      <c r="S57" s="100"/>
      <c r="T57" s="100"/>
      <c r="U57" s="100"/>
      <c r="V57" s="100"/>
      <c r="W57" s="135"/>
      <c r="X57" s="134"/>
      <c r="Y57" s="133">
        <f t="shared" si="5"/>
        <v>137300</v>
      </c>
      <c r="Z57" s="133">
        <f t="shared" si="5"/>
        <v>0</v>
      </c>
      <c r="AA57" s="97">
        <f t="shared" si="5"/>
        <v>0</v>
      </c>
      <c r="AB57" s="114" t="s">
        <v>227</v>
      </c>
    </row>
    <row r="58" spans="1:28" ht="36" customHeight="1" x14ac:dyDescent="0.25">
      <c r="A58" s="147"/>
      <c r="B58" s="149"/>
      <c r="C58" s="111"/>
      <c r="D58" s="110"/>
      <c r="E58" s="148"/>
      <c r="F58" s="148"/>
      <c r="G58" s="109"/>
      <c r="H58" s="109"/>
      <c r="I58" s="109"/>
      <c r="J58" s="148" t="s">
        <v>235</v>
      </c>
      <c r="K58" s="102">
        <v>133</v>
      </c>
      <c r="L58" s="140">
        <v>310</v>
      </c>
      <c r="M58" s="139">
        <v>3</v>
      </c>
      <c r="N58" s="139">
        <v>10</v>
      </c>
      <c r="O58" s="138">
        <v>6330095020</v>
      </c>
      <c r="P58" s="103">
        <v>240</v>
      </c>
      <c r="Q58" s="137"/>
      <c r="R58" s="136"/>
      <c r="S58" s="100"/>
      <c r="T58" s="100"/>
      <c r="U58" s="100"/>
      <c r="V58" s="100"/>
      <c r="W58" s="135"/>
      <c r="X58" s="134"/>
      <c r="Y58" s="133">
        <f t="shared" si="5"/>
        <v>137300</v>
      </c>
      <c r="Z58" s="133">
        <f t="shared" si="5"/>
        <v>0</v>
      </c>
      <c r="AA58" s="97">
        <f t="shared" si="5"/>
        <v>0</v>
      </c>
      <c r="AB58" s="114"/>
    </row>
    <row r="59" spans="1:28" ht="39" customHeight="1" x14ac:dyDescent="0.25">
      <c r="A59" s="147"/>
      <c r="B59" s="149"/>
      <c r="C59" s="111"/>
      <c r="D59" s="110"/>
      <c r="E59" s="109"/>
      <c r="F59" s="148"/>
      <c r="G59" s="368" t="s">
        <v>234</v>
      </c>
      <c r="H59" s="368"/>
      <c r="I59" s="368"/>
      <c r="J59" s="369"/>
      <c r="K59" s="102">
        <v>133</v>
      </c>
      <c r="L59" s="140">
        <v>310</v>
      </c>
      <c r="M59" s="139">
        <v>3</v>
      </c>
      <c r="N59" s="139">
        <v>10</v>
      </c>
      <c r="O59" s="138">
        <v>6330095020</v>
      </c>
      <c r="P59" s="103">
        <v>244</v>
      </c>
      <c r="Q59" s="137"/>
      <c r="R59" s="136">
        <v>10000</v>
      </c>
      <c r="S59" s="367"/>
      <c r="T59" s="367"/>
      <c r="U59" s="367"/>
      <c r="V59" s="367"/>
      <c r="W59" s="135">
        <v>0</v>
      </c>
      <c r="X59" s="134">
        <v>0</v>
      </c>
      <c r="Y59" s="133">
        <v>137300</v>
      </c>
      <c r="Z59" s="133">
        <v>0</v>
      </c>
      <c r="AA59" s="97">
        <v>0</v>
      </c>
      <c r="AB59" s="114"/>
    </row>
    <row r="60" spans="1:28" ht="36" customHeight="1" x14ac:dyDescent="0.2">
      <c r="A60" s="147"/>
      <c r="B60" s="149"/>
      <c r="C60" s="160"/>
      <c r="D60" s="159"/>
      <c r="E60" s="158"/>
      <c r="F60" s="157"/>
      <c r="G60" s="158"/>
      <c r="H60" s="158"/>
      <c r="I60" s="158"/>
      <c r="J60" s="166" t="s">
        <v>254</v>
      </c>
      <c r="K60" s="102">
        <v>133</v>
      </c>
      <c r="L60" s="140"/>
      <c r="M60" s="139">
        <v>3</v>
      </c>
      <c r="N60" s="139">
        <v>14</v>
      </c>
      <c r="O60" s="138">
        <v>0</v>
      </c>
      <c r="P60" s="103">
        <v>0</v>
      </c>
      <c r="Q60" s="137"/>
      <c r="R60" s="136"/>
      <c r="S60" s="100"/>
      <c r="T60" s="100"/>
      <c r="U60" s="100"/>
      <c r="V60" s="100"/>
      <c r="W60" s="135"/>
      <c r="X60" s="134"/>
      <c r="Y60" s="152">
        <f t="shared" ref="Y60:AA63" si="6">Y61</f>
        <v>6000</v>
      </c>
      <c r="Z60" s="152">
        <f t="shared" si="6"/>
        <v>4119</v>
      </c>
      <c r="AA60" s="125">
        <f t="shared" si="6"/>
        <v>0</v>
      </c>
      <c r="AB60" s="114"/>
    </row>
    <row r="61" spans="1:28" ht="24" customHeight="1" x14ac:dyDescent="0.25">
      <c r="A61" s="147"/>
      <c r="B61" s="149"/>
      <c r="C61" s="160"/>
      <c r="D61" s="159"/>
      <c r="E61" s="158"/>
      <c r="F61" s="157"/>
      <c r="G61" s="158"/>
      <c r="H61" s="158"/>
      <c r="I61" s="158"/>
      <c r="J61" s="157" t="s">
        <v>253</v>
      </c>
      <c r="K61" s="102">
        <v>133</v>
      </c>
      <c r="L61" s="140"/>
      <c r="M61" s="139">
        <v>3</v>
      </c>
      <c r="N61" s="139">
        <v>14</v>
      </c>
      <c r="O61" s="138">
        <v>7700000000</v>
      </c>
      <c r="P61" s="103">
        <v>0</v>
      </c>
      <c r="Q61" s="137"/>
      <c r="R61" s="136"/>
      <c r="S61" s="100"/>
      <c r="T61" s="100"/>
      <c r="U61" s="100"/>
      <c r="V61" s="100"/>
      <c r="W61" s="135"/>
      <c r="X61" s="134"/>
      <c r="Y61" s="133">
        <f t="shared" si="6"/>
        <v>6000</v>
      </c>
      <c r="Z61" s="133">
        <f t="shared" si="6"/>
        <v>4119</v>
      </c>
      <c r="AA61" s="97">
        <f t="shared" si="6"/>
        <v>0</v>
      </c>
      <c r="AB61" s="114"/>
    </row>
    <row r="62" spans="1:28" ht="24" customHeight="1" x14ac:dyDescent="0.25">
      <c r="A62" s="147"/>
      <c r="B62" s="149"/>
      <c r="C62" s="160"/>
      <c r="D62" s="159"/>
      <c r="E62" s="158"/>
      <c r="F62" s="157"/>
      <c r="G62" s="158"/>
      <c r="H62" s="158"/>
      <c r="I62" s="158"/>
      <c r="J62" s="157" t="s">
        <v>252</v>
      </c>
      <c r="K62" s="102">
        <v>133</v>
      </c>
      <c r="L62" s="140"/>
      <c r="M62" s="139">
        <v>3</v>
      </c>
      <c r="N62" s="139">
        <v>14</v>
      </c>
      <c r="O62" s="138">
        <v>7700020040</v>
      </c>
      <c r="P62" s="103">
        <v>0</v>
      </c>
      <c r="Q62" s="137"/>
      <c r="R62" s="136"/>
      <c r="S62" s="100"/>
      <c r="T62" s="100"/>
      <c r="U62" s="100"/>
      <c r="V62" s="100"/>
      <c r="W62" s="135"/>
      <c r="X62" s="134"/>
      <c r="Y62" s="133">
        <f t="shared" si="6"/>
        <v>6000</v>
      </c>
      <c r="Z62" s="133">
        <f t="shared" si="6"/>
        <v>4119</v>
      </c>
      <c r="AA62" s="97">
        <f t="shared" si="6"/>
        <v>0</v>
      </c>
      <c r="AB62" s="114"/>
    </row>
    <row r="63" spans="1:28" ht="35.25" customHeight="1" x14ac:dyDescent="0.25">
      <c r="A63" s="147"/>
      <c r="B63" s="149"/>
      <c r="C63" s="160"/>
      <c r="D63" s="159"/>
      <c r="E63" s="158"/>
      <c r="F63" s="157"/>
      <c r="G63" s="158"/>
      <c r="H63" s="158"/>
      <c r="I63" s="158"/>
      <c r="J63" s="157" t="s">
        <v>235</v>
      </c>
      <c r="K63" s="102">
        <v>133</v>
      </c>
      <c r="L63" s="140"/>
      <c r="M63" s="139">
        <v>3</v>
      </c>
      <c r="N63" s="139">
        <v>14</v>
      </c>
      <c r="O63" s="138">
        <v>7700020040</v>
      </c>
      <c r="P63" s="103">
        <v>240</v>
      </c>
      <c r="Q63" s="137"/>
      <c r="R63" s="136"/>
      <c r="S63" s="100"/>
      <c r="T63" s="100"/>
      <c r="U63" s="100"/>
      <c r="V63" s="100"/>
      <c r="W63" s="135"/>
      <c r="X63" s="134"/>
      <c r="Y63" s="133">
        <f t="shared" si="6"/>
        <v>6000</v>
      </c>
      <c r="Z63" s="133">
        <f t="shared" si="6"/>
        <v>4119</v>
      </c>
      <c r="AA63" s="97">
        <f t="shared" si="6"/>
        <v>0</v>
      </c>
      <c r="AB63" s="114" t="s">
        <v>227</v>
      </c>
    </row>
    <row r="64" spans="1:28" ht="38.25" customHeight="1" x14ac:dyDescent="0.25">
      <c r="A64" s="147"/>
      <c r="B64" s="149"/>
      <c r="C64" s="160"/>
      <c r="D64" s="159"/>
      <c r="E64" s="158"/>
      <c r="F64" s="157"/>
      <c r="G64" s="158"/>
      <c r="H64" s="158"/>
      <c r="I64" s="158"/>
      <c r="J64" s="157" t="s">
        <v>234</v>
      </c>
      <c r="K64" s="102">
        <v>133</v>
      </c>
      <c r="L64" s="140"/>
      <c r="M64" s="139">
        <v>3</v>
      </c>
      <c r="N64" s="139">
        <v>14</v>
      </c>
      <c r="O64" s="138">
        <v>7700020040</v>
      </c>
      <c r="P64" s="103">
        <v>244</v>
      </c>
      <c r="Q64" s="137"/>
      <c r="R64" s="136"/>
      <c r="S64" s="100"/>
      <c r="T64" s="100"/>
      <c r="U64" s="100"/>
      <c r="V64" s="100"/>
      <c r="W64" s="135"/>
      <c r="X64" s="134"/>
      <c r="Y64" s="133">
        <v>6000</v>
      </c>
      <c r="Z64" s="133">
        <v>4119</v>
      </c>
      <c r="AA64" s="97">
        <v>0</v>
      </c>
      <c r="AB64" s="114"/>
    </row>
    <row r="65" spans="1:28" ht="17.25" customHeight="1" x14ac:dyDescent="0.2">
      <c r="A65" s="147"/>
      <c r="B65" s="383" t="s">
        <v>251</v>
      </c>
      <c r="C65" s="383"/>
      <c r="D65" s="383"/>
      <c r="E65" s="383"/>
      <c r="F65" s="383"/>
      <c r="G65" s="383"/>
      <c r="H65" s="383"/>
      <c r="I65" s="383"/>
      <c r="J65" s="384"/>
      <c r="K65" s="130">
        <v>133</v>
      </c>
      <c r="L65" s="140">
        <v>400</v>
      </c>
      <c r="M65" s="153">
        <v>4</v>
      </c>
      <c r="N65" s="153">
        <v>0</v>
      </c>
      <c r="O65" s="128">
        <v>0</v>
      </c>
      <c r="P65" s="127">
        <v>0</v>
      </c>
      <c r="Q65" s="137"/>
      <c r="R65" s="136">
        <v>0</v>
      </c>
      <c r="S65" s="378"/>
      <c r="T65" s="378"/>
      <c r="U65" s="378"/>
      <c r="V65" s="378"/>
      <c r="W65" s="135">
        <v>0</v>
      </c>
      <c r="X65" s="134">
        <v>0</v>
      </c>
      <c r="Y65" s="152">
        <f t="shared" ref="Y65:AA69" si="7">Y66</f>
        <v>704000</v>
      </c>
      <c r="Z65" s="152">
        <f t="shared" si="7"/>
        <v>728000</v>
      </c>
      <c r="AA65" s="151">
        <f t="shared" si="7"/>
        <v>756000</v>
      </c>
      <c r="AB65" s="114" t="s">
        <v>227</v>
      </c>
    </row>
    <row r="66" spans="1:28" ht="26.25" customHeight="1" x14ac:dyDescent="0.2">
      <c r="A66" s="147"/>
      <c r="B66" s="165"/>
      <c r="C66" s="164"/>
      <c r="D66" s="163"/>
      <c r="E66" s="163"/>
      <c r="F66" s="163"/>
      <c r="G66" s="163"/>
      <c r="H66" s="163"/>
      <c r="I66" s="163"/>
      <c r="J66" s="162" t="s">
        <v>250</v>
      </c>
      <c r="K66" s="130">
        <v>133</v>
      </c>
      <c r="L66" s="140"/>
      <c r="M66" s="153">
        <v>4</v>
      </c>
      <c r="N66" s="153">
        <v>9</v>
      </c>
      <c r="O66" s="128">
        <v>0</v>
      </c>
      <c r="P66" s="127">
        <v>0</v>
      </c>
      <c r="Q66" s="137"/>
      <c r="R66" s="136"/>
      <c r="S66" s="161"/>
      <c r="T66" s="161"/>
      <c r="U66" s="161"/>
      <c r="V66" s="161"/>
      <c r="W66" s="135"/>
      <c r="X66" s="134"/>
      <c r="Y66" s="152">
        <f t="shared" si="7"/>
        <v>704000</v>
      </c>
      <c r="Z66" s="152">
        <f t="shared" si="7"/>
        <v>728000</v>
      </c>
      <c r="AA66" s="151">
        <f t="shared" si="7"/>
        <v>756000</v>
      </c>
      <c r="AB66" s="114" t="s">
        <v>227</v>
      </c>
    </row>
    <row r="67" spans="1:28" ht="63" customHeight="1" x14ac:dyDescent="0.2">
      <c r="A67" s="147"/>
      <c r="B67" s="149"/>
      <c r="C67" s="154"/>
      <c r="D67" s="379" t="s">
        <v>241</v>
      </c>
      <c r="E67" s="379"/>
      <c r="F67" s="379"/>
      <c r="G67" s="379"/>
      <c r="H67" s="379"/>
      <c r="I67" s="379"/>
      <c r="J67" s="380"/>
      <c r="K67" s="130">
        <v>133</v>
      </c>
      <c r="L67" s="140">
        <v>409</v>
      </c>
      <c r="M67" s="153">
        <v>4</v>
      </c>
      <c r="N67" s="153">
        <v>9</v>
      </c>
      <c r="O67" s="128">
        <v>6300000000</v>
      </c>
      <c r="P67" s="127">
        <v>0</v>
      </c>
      <c r="Q67" s="137"/>
      <c r="R67" s="136">
        <v>0</v>
      </c>
      <c r="S67" s="378"/>
      <c r="T67" s="378"/>
      <c r="U67" s="378"/>
      <c r="V67" s="378"/>
      <c r="W67" s="135">
        <v>0</v>
      </c>
      <c r="X67" s="134">
        <v>0</v>
      </c>
      <c r="Y67" s="152">
        <f t="shared" si="7"/>
        <v>704000</v>
      </c>
      <c r="Z67" s="152">
        <f t="shared" si="7"/>
        <v>728000</v>
      </c>
      <c r="AA67" s="151">
        <f t="shared" si="7"/>
        <v>756000</v>
      </c>
      <c r="AB67" s="114" t="s">
        <v>227</v>
      </c>
    </row>
    <row r="68" spans="1:28" ht="38.25" customHeight="1" x14ac:dyDescent="0.25">
      <c r="A68" s="147"/>
      <c r="B68" s="149"/>
      <c r="C68" s="111"/>
      <c r="D68" s="150"/>
      <c r="E68" s="381" t="s">
        <v>249</v>
      </c>
      <c r="F68" s="381"/>
      <c r="G68" s="381"/>
      <c r="H68" s="381"/>
      <c r="I68" s="381"/>
      <c r="J68" s="382"/>
      <c r="K68" s="102">
        <v>133</v>
      </c>
      <c r="L68" s="140">
        <v>409</v>
      </c>
      <c r="M68" s="139">
        <v>4</v>
      </c>
      <c r="N68" s="139">
        <v>9</v>
      </c>
      <c r="O68" s="138">
        <v>6340000000</v>
      </c>
      <c r="P68" s="103">
        <v>0</v>
      </c>
      <c r="Q68" s="137"/>
      <c r="R68" s="136">
        <v>0</v>
      </c>
      <c r="S68" s="367"/>
      <c r="T68" s="367"/>
      <c r="U68" s="367"/>
      <c r="V68" s="367"/>
      <c r="W68" s="135">
        <v>0</v>
      </c>
      <c r="X68" s="134">
        <v>0</v>
      </c>
      <c r="Y68" s="133">
        <f t="shared" si="7"/>
        <v>704000</v>
      </c>
      <c r="Z68" s="133">
        <f t="shared" si="7"/>
        <v>728000</v>
      </c>
      <c r="AA68" s="97">
        <f t="shared" si="7"/>
        <v>756000</v>
      </c>
      <c r="AB68" s="114"/>
    </row>
    <row r="69" spans="1:28" ht="46.5" customHeight="1" x14ac:dyDescent="0.25">
      <c r="A69" s="147"/>
      <c r="B69" s="149"/>
      <c r="C69" s="111"/>
      <c r="D69" s="110"/>
      <c r="E69" s="148"/>
      <c r="F69" s="381" t="s">
        <v>248</v>
      </c>
      <c r="G69" s="381"/>
      <c r="H69" s="381"/>
      <c r="I69" s="381"/>
      <c r="J69" s="382"/>
      <c r="K69" s="102">
        <v>133</v>
      </c>
      <c r="L69" s="140">
        <v>409</v>
      </c>
      <c r="M69" s="139">
        <v>4</v>
      </c>
      <c r="N69" s="139">
        <v>9</v>
      </c>
      <c r="O69" s="138">
        <v>6340095280</v>
      </c>
      <c r="P69" s="103">
        <v>0</v>
      </c>
      <c r="Q69" s="137"/>
      <c r="R69" s="136">
        <v>0</v>
      </c>
      <c r="S69" s="367"/>
      <c r="T69" s="367"/>
      <c r="U69" s="367"/>
      <c r="V69" s="367"/>
      <c r="W69" s="135">
        <v>0</v>
      </c>
      <c r="X69" s="134">
        <v>0</v>
      </c>
      <c r="Y69" s="133">
        <f t="shared" si="7"/>
        <v>704000</v>
      </c>
      <c r="Z69" s="133">
        <f t="shared" si="7"/>
        <v>728000</v>
      </c>
      <c r="AA69" s="97">
        <f t="shared" si="7"/>
        <v>756000</v>
      </c>
      <c r="AB69" s="114"/>
    </row>
    <row r="70" spans="1:28" ht="24" customHeight="1" x14ac:dyDescent="0.25">
      <c r="A70" s="147"/>
      <c r="B70" s="149"/>
      <c r="C70" s="111"/>
      <c r="D70" s="110"/>
      <c r="E70" s="148"/>
      <c r="F70" s="141"/>
      <c r="G70" s="108"/>
      <c r="H70" s="108"/>
      <c r="I70" s="108"/>
      <c r="J70" s="141" t="s">
        <v>235</v>
      </c>
      <c r="K70" s="102">
        <v>133</v>
      </c>
      <c r="L70" s="140">
        <v>409</v>
      </c>
      <c r="M70" s="139">
        <v>4</v>
      </c>
      <c r="N70" s="139">
        <v>9</v>
      </c>
      <c r="O70" s="138">
        <v>6340095280</v>
      </c>
      <c r="P70" s="103">
        <v>240</v>
      </c>
      <c r="Q70" s="137"/>
      <c r="R70" s="136"/>
      <c r="S70" s="100"/>
      <c r="T70" s="100"/>
      <c r="U70" s="100"/>
      <c r="V70" s="100"/>
      <c r="W70" s="135"/>
      <c r="X70" s="134"/>
      <c r="Y70" s="133">
        <f>Y71+Y72</f>
        <v>704000</v>
      </c>
      <c r="Z70" s="133">
        <f>Z71+Z72</f>
        <v>728000</v>
      </c>
      <c r="AA70" s="97">
        <f>AA71+AA72</f>
        <v>756000</v>
      </c>
      <c r="AB70" s="114"/>
    </row>
    <row r="71" spans="1:28" ht="45.75" customHeight="1" x14ac:dyDescent="0.25">
      <c r="A71" s="147"/>
      <c r="B71" s="149"/>
      <c r="C71" s="111"/>
      <c r="D71" s="110"/>
      <c r="E71" s="109"/>
      <c r="F71" s="148"/>
      <c r="G71" s="381" t="s">
        <v>234</v>
      </c>
      <c r="H71" s="381"/>
      <c r="I71" s="381"/>
      <c r="J71" s="382"/>
      <c r="K71" s="102">
        <v>133</v>
      </c>
      <c r="L71" s="140">
        <v>409</v>
      </c>
      <c r="M71" s="139">
        <v>4</v>
      </c>
      <c r="N71" s="139">
        <v>9</v>
      </c>
      <c r="O71" s="138">
        <v>6340095280</v>
      </c>
      <c r="P71" s="103">
        <v>244</v>
      </c>
      <c r="Q71" s="137"/>
      <c r="R71" s="136">
        <v>10000</v>
      </c>
      <c r="S71" s="367"/>
      <c r="T71" s="367"/>
      <c r="U71" s="367"/>
      <c r="V71" s="367"/>
      <c r="W71" s="135">
        <v>0</v>
      </c>
      <c r="X71" s="134">
        <v>0</v>
      </c>
      <c r="Y71" s="133">
        <v>704000</v>
      </c>
      <c r="Z71" s="133">
        <v>728000</v>
      </c>
      <c r="AA71" s="97">
        <v>756000</v>
      </c>
      <c r="AB71" s="114"/>
    </row>
    <row r="72" spans="1:28" ht="45.75" customHeight="1" x14ac:dyDescent="0.25">
      <c r="A72" s="147"/>
      <c r="B72" s="149"/>
      <c r="C72" s="160"/>
      <c r="D72" s="159"/>
      <c r="E72" s="158"/>
      <c r="F72" s="157"/>
      <c r="G72" s="156"/>
      <c r="H72" s="156"/>
      <c r="I72" s="156"/>
      <c r="J72" s="155" t="s">
        <v>234</v>
      </c>
      <c r="K72" s="102">
        <v>133</v>
      </c>
      <c r="L72" s="140"/>
      <c r="M72" s="139">
        <v>4</v>
      </c>
      <c r="N72" s="139">
        <v>9</v>
      </c>
      <c r="O72" s="138">
        <v>6340095280</v>
      </c>
      <c r="P72" s="103">
        <v>247</v>
      </c>
      <c r="Q72" s="137"/>
      <c r="R72" s="136"/>
      <c r="S72" s="100"/>
      <c r="T72" s="100"/>
      <c r="U72" s="100"/>
      <c r="V72" s="100"/>
      <c r="W72" s="135"/>
      <c r="X72" s="134"/>
      <c r="Y72" s="133">
        <v>0</v>
      </c>
      <c r="Z72" s="133">
        <v>0</v>
      </c>
      <c r="AA72" s="97">
        <v>0</v>
      </c>
      <c r="AB72" s="114"/>
    </row>
    <row r="73" spans="1:28" ht="25.5" customHeight="1" x14ac:dyDescent="0.2">
      <c r="A73" s="147"/>
      <c r="B73" s="385" t="s">
        <v>247</v>
      </c>
      <c r="C73" s="385"/>
      <c r="D73" s="385"/>
      <c r="E73" s="385"/>
      <c r="F73" s="385"/>
      <c r="G73" s="385"/>
      <c r="H73" s="385"/>
      <c r="I73" s="385"/>
      <c r="J73" s="386"/>
      <c r="K73" s="130">
        <v>133</v>
      </c>
      <c r="L73" s="140">
        <v>500</v>
      </c>
      <c r="M73" s="153">
        <v>5</v>
      </c>
      <c r="N73" s="153">
        <v>0</v>
      </c>
      <c r="O73" s="128">
        <v>0</v>
      </c>
      <c r="P73" s="127">
        <v>0</v>
      </c>
      <c r="Q73" s="137"/>
      <c r="R73" s="136">
        <v>0</v>
      </c>
      <c r="S73" s="378"/>
      <c r="T73" s="378"/>
      <c r="U73" s="378"/>
      <c r="V73" s="378"/>
      <c r="W73" s="135">
        <v>0</v>
      </c>
      <c r="X73" s="134">
        <v>0</v>
      </c>
      <c r="Y73" s="152">
        <f t="shared" ref="Y73:AA78" si="8">Y74</f>
        <v>41900</v>
      </c>
      <c r="Z73" s="152">
        <f t="shared" si="8"/>
        <v>0</v>
      </c>
      <c r="AA73" s="125">
        <f t="shared" si="8"/>
        <v>0</v>
      </c>
      <c r="AB73" s="114" t="s">
        <v>227</v>
      </c>
    </row>
    <row r="74" spans="1:28" ht="14.25" customHeight="1" x14ac:dyDescent="0.2">
      <c r="A74" s="147"/>
      <c r="B74" s="149"/>
      <c r="C74" s="154"/>
      <c r="D74" s="387" t="s">
        <v>246</v>
      </c>
      <c r="E74" s="387"/>
      <c r="F74" s="387"/>
      <c r="G74" s="387"/>
      <c r="H74" s="387"/>
      <c r="I74" s="387"/>
      <c r="J74" s="388"/>
      <c r="K74" s="130">
        <v>133</v>
      </c>
      <c r="L74" s="140">
        <v>503</v>
      </c>
      <c r="M74" s="153">
        <v>5</v>
      </c>
      <c r="N74" s="153">
        <v>3</v>
      </c>
      <c r="O74" s="128">
        <v>0</v>
      </c>
      <c r="P74" s="127">
        <v>0</v>
      </c>
      <c r="Q74" s="137"/>
      <c r="R74" s="136">
        <v>0</v>
      </c>
      <c r="S74" s="378"/>
      <c r="T74" s="378"/>
      <c r="U74" s="378"/>
      <c r="V74" s="378"/>
      <c r="W74" s="135">
        <v>0</v>
      </c>
      <c r="X74" s="134">
        <v>0</v>
      </c>
      <c r="Y74" s="152">
        <f t="shared" si="8"/>
        <v>41900</v>
      </c>
      <c r="Z74" s="152">
        <f t="shared" si="8"/>
        <v>0</v>
      </c>
      <c r="AA74" s="125">
        <f t="shared" si="8"/>
        <v>0</v>
      </c>
      <c r="AB74" s="114" t="s">
        <v>227</v>
      </c>
    </row>
    <row r="75" spans="1:28" ht="58.5" customHeight="1" x14ac:dyDescent="0.25">
      <c r="A75" s="147"/>
      <c r="B75" s="149"/>
      <c r="C75" s="111"/>
      <c r="D75" s="150"/>
      <c r="E75" s="381" t="s">
        <v>241</v>
      </c>
      <c r="F75" s="381"/>
      <c r="G75" s="381"/>
      <c r="H75" s="381"/>
      <c r="I75" s="381"/>
      <c r="J75" s="382"/>
      <c r="K75" s="102">
        <v>133</v>
      </c>
      <c r="L75" s="140">
        <v>503</v>
      </c>
      <c r="M75" s="139">
        <v>5</v>
      </c>
      <c r="N75" s="139">
        <v>3</v>
      </c>
      <c r="O75" s="138">
        <v>6300000000</v>
      </c>
      <c r="P75" s="103">
        <v>0</v>
      </c>
      <c r="Q75" s="137"/>
      <c r="R75" s="136">
        <v>0</v>
      </c>
      <c r="S75" s="367"/>
      <c r="T75" s="367"/>
      <c r="U75" s="367"/>
      <c r="V75" s="367"/>
      <c r="W75" s="135">
        <v>0</v>
      </c>
      <c r="X75" s="134">
        <v>0</v>
      </c>
      <c r="Y75" s="133">
        <f t="shared" si="8"/>
        <v>41900</v>
      </c>
      <c r="Z75" s="133">
        <f t="shared" si="8"/>
        <v>0</v>
      </c>
      <c r="AA75" s="97">
        <f t="shared" si="8"/>
        <v>0</v>
      </c>
      <c r="AB75" s="114" t="s">
        <v>227</v>
      </c>
    </row>
    <row r="76" spans="1:28" ht="43.5" customHeight="1" x14ac:dyDescent="0.25">
      <c r="A76" s="147"/>
      <c r="B76" s="149"/>
      <c r="C76" s="111"/>
      <c r="D76" s="110"/>
      <c r="E76" s="148"/>
      <c r="F76" s="368" t="s">
        <v>245</v>
      </c>
      <c r="G76" s="368"/>
      <c r="H76" s="368"/>
      <c r="I76" s="368"/>
      <c r="J76" s="369"/>
      <c r="K76" s="102">
        <v>133</v>
      </c>
      <c r="L76" s="140">
        <v>503</v>
      </c>
      <c r="M76" s="139">
        <v>5</v>
      </c>
      <c r="N76" s="139">
        <v>3</v>
      </c>
      <c r="O76" s="138">
        <v>6350000000</v>
      </c>
      <c r="P76" s="103">
        <v>0</v>
      </c>
      <c r="Q76" s="137"/>
      <c r="R76" s="136">
        <v>0</v>
      </c>
      <c r="S76" s="367"/>
      <c r="T76" s="367"/>
      <c r="U76" s="367"/>
      <c r="V76" s="367"/>
      <c r="W76" s="135">
        <v>0</v>
      </c>
      <c r="X76" s="134">
        <v>0</v>
      </c>
      <c r="Y76" s="133">
        <f t="shared" si="8"/>
        <v>41900</v>
      </c>
      <c r="Z76" s="133">
        <f t="shared" si="8"/>
        <v>0</v>
      </c>
      <c r="AA76" s="97">
        <f t="shared" si="8"/>
        <v>0</v>
      </c>
      <c r="AB76" s="114"/>
    </row>
    <row r="77" spans="1:28" ht="35.25" customHeight="1" x14ac:dyDescent="0.25">
      <c r="A77" s="147"/>
      <c r="B77" s="149"/>
      <c r="C77" s="111"/>
      <c r="D77" s="110"/>
      <c r="E77" s="148"/>
      <c r="F77" s="148"/>
      <c r="G77" s="109"/>
      <c r="H77" s="109"/>
      <c r="I77" s="109"/>
      <c r="J77" s="148" t="s">
        <v>244</v>
      </c>
      <c r="K77" s="102">
        <v>133</v>
      </c>
      <c r="L77" s="140">
        <v>503</v>
      </c>
      <c r="M77" s="139">
        <v>5</v>
      </c>
      <c r="N77" s="139">
        <v>3</v>
      </c>
      <c r="O77" s="138">
        <v>6350095310</v>
      </c>
      <c r="P77" s="103">
        <v>0</v>
      </c>
      <c r="Q77" s="137"/>
      <c r="R77" s="136"/>
      <c r="S77" s="100"/>
      <c r="T77" s="100"/>
      <c r="U77" s="100"/>
      <c r="V77" s="100"/>
      <c r="W77" s="135"/>
      <c r="X77" s="134"/>
      <c r="Y77" s="133">
        <f t="shared" si="8"/>
        <v>41900</v>
      </c>
      <c r="Z77" s="133">
        <f t="shared" si="8"/>
        <v>0</v>
      </c>
      <c r="AA77" s="97">
        <f t="shared" si="8"/>
        <v>0</v>
      </c>
      <c r="AB77" s="114"/>
    </row>
    <row r="78" spans="1:28" ht="15.75" customHeight="1" x14ac:dyDescent="0.25">
      <c r="A78" s="147"/>
      <c r="B78" s="149"/>
      <c r="C78" s="111"/>
      <c r="D78" s="110"/>
      <c r="E78" s="148"/>
      <c r="F78" s="148"/>
      <c r="G78" s="109"/>
      <c r="H78" s="109"/>
      <c r="I78" s="109"/>
      <c r="J78" s="148" t="s">
        <v>235</v>
      </c>
      <c r="K78" s="102">
        <v>133</v>
      </c>
      <c r="L78" s="140">
        <v>503</v>
      </c>
      <c r="M78" s="139">
        <v>5</v>
      </c>
      <c r="N78" s="139">
        <v>3</v>
      </c>
      <c r="O78" s="138">
        <v>6350095310</v>
      </c>
      <c r="P78" s="103">
        <v>240</v>
      </c>
      <c r="Q78" s="137"/>
      <c r="R78" s="136"/>
      <c r="S78" s="100"/>
      <c r="T78" s="100"/>
      <c r="U78" s="100"/>
      <c r="V78" s="100"/>
      <c r="W78" s="135"/>
      <c r="X78" s="134"/>
      <c r="Y78" s="133">
        <f t="shared" si="8"/>
        <v>41900</v>
      </c>
      <c r="Z78" s="133">
        <f t="shared" si="8"/>
        <v>0</v>
      </c>
      <c r="AA78" s="97">
        <f t="shared" si="8"/>
        <v>0</v>
      </c>
      <c r="AB78" s="114"/>
    </row>
    <row r="79" spans="1:28" ht="36" customHeight="1" x14ac:dyDescent="0.25">
      <c r="A79" s="147"/>
      <c r="B79" s="149"/>
      <c r="C79" s="111"/>
      <c r="D79" s="110"/>
      <c r="E79" s="109"/>
      <c r="F79" s="148"/>
      <c r="G79" s="368" t="s">
        <v>234</v>
      </c>
      <c r="H79" s="368"/>
      <c r="I79" s="368"/>
      <c r="J79" s="369"/>
      <c r="K79" s="102">
        <v>133</v>
      </c>
      <c r="L79" s="140">
        <v>503</v>
      </c>
      <c r="M79" s="139">
        <v>5</v>
      </c>
      <c r="N79" s="139">
        <v>3</v>
      </c>
      <c r="O79" s="138">
        <v>6350095310</v>
      </c>
      <c r="P79" s="103">
        <v>244</v>
      </c>
      <c r="Q79" s="137"/>
      <c r="R79" s="136">
        <v>10000</v>
      </c>
      <c r="S79" s="367"/>
      <c r="T79" s="367"/>
      <c r="U79" s="367"/>
      <c r="V79" s="367"/>
      <c r="W79" s="135">
        <v>0</v>
      </c>
      <c r="X79" s="134">
        <v>0</v>
      </c>
      <c r="Y79" s="133">
        <v>41900</v>
      </c>
      <c r="Z79" s="133">
        <v>0</v>
      </c>
      <c r="AA79" s="97">
        <v>0</v>
      </c>
      <c r="AB79" s="114" t="s">
        <v>227</v>
      </c>
    </row>
    <row r="80" spans="1:28" ht="20.25" customHeight="1" x14ac:dyDescent="0.2">
      <c r="A80" s="147"/>
      <c r="B80" s="385" t="s">
        <v>243</v>
      </c>
      <c r="C80" s="385"/>
      <c r="D80" s="385"/>
      <c r="E80" s="385"/>
      <c r="F80" s="385"/>
      <c r="G80" s="385"/>
      <c r="H80" s="385"/>
      <c r="I80" s="385"/>
      <c r="J80" s="386"/>
      <c r="K80" s="130">
        <v>133</v>
      </c>
      <c r="L80" s="140">
        <v>800</v>
      </c>
      <c r="M80" s="153">
        <v>8</v>
      </c>
      <c r="N80" s="153">
        <v>0</v>
      </c>
      <c r="O80" s="128">
        <v>0</v>
      </c>
      <c r="P80" s="127">
        <v>0</v>
      </c>
      <c r="Q80" s="137"/>
      <c r="R80" s="136">
        <v>0</v>
      </c>
      <c r="S80" s="378"/>
      <c r="T80" s="378"/>
      <c r="U80" s="378"/>
      <c r="V80" s="378"/>
      <c r="W80" s="135">
        <v>0</v>
      </c>
      <c r="X80" s="134">
        <v>0</v>
      </c>
      <c r="Y80" s="152">
        <f t="shared" ref="Y80:AA82" si="9">Y81</f>
        <v>2153900</v>
      </c>
      <c r="Z80" s="152">
        <f t="shared" si="9"/>
        <v>2145481</v>
      </c>
      <c r="AA80" s="151">
        <f t="shared" si="9"/>
        <v>2133900</v>
      </c>
      <c r="AB80" s="114" t="s">
        <v>227</v>
      </c>
    </row>
    <row r="81" spans="1:28" ht="14.25" customHeight="1" x14ac:dyDescent="0.2">
      <c r="A81" s="147"/>
      <c r="B81" s="149"/>
      <c r="C81" s="154"/>
      <c r="D81" s="387" t="s">
        <v>242</v>
      </c>
      <c r="E81" s="387"/>
      <c r="F81" s="387"/>
      <c r="G81" s="387"/>
      <c r="H81" s="387"/>
      <c r="I81" s="387"/>
      <c r="J81" s="388"/>
      <c r="K81" s="130">
        <v>133</v>
      </c>
      <c r="L81" s="140">
        <v>801</v>
      </c>
      <c r="M81" s="153">
        <v>8</v>
      </c>
      <c r="N81" s="153">
        <v>1</v>
      </c>
      <c r="O81" s="128">
        <v>0</v>
      </c>
      <c r="P81" s="127">
        <v>0</v>
      </c>
      <c r="Q81" s="137"/>
      <c r="R81" s="136">
        <v>0</v>
      </c>
      <c r="S81" s="378"/>
      <c r="T81" s="378"/>
      <c r="U81" s="378"/>
      <c r="V81" s="378"/>
      <c r="W81" s="135">
        <v>0</v>
      </c>
      <c r="X81" s="134">
        <v>0</v>
      </c>
      <c r="Y81" s="152">
        <f t="shared" si="9"/>
        <v>2153900</v>
      </c>
      <c r="Z81" s="152">
        <f t="shared" si="9"/>
        <v>2145481</v>
      </c>
      <c r="AA81" s="151">
        <f t="shared" si="9"/>
        <v>2133900</v>
      </c>
      <c r="AB81" s="114" t="s">
        <v>227</v>
      </c>
    </row>
    <row r="82" spans="1:28" ht="57.75" customHeight="1" x14ac:dyDescent="0.25">
      <c r="A82" s="147"/>
      <c r="B82" s="149"/>
      <c r="C82" s="111"/>
      <c r="D82" s="150"/>
      <c r="E82" s="381" t="s">
        <v>241</v>
      </c>
      <c r="F82" s="381"/>
      <c r="G82" s="381"/>
      <c r="H82" s="381"/>
      <c r="I82" s="381"/>
      <c r="J82" s="382"/>
      <c r="K82" s="102">
        <v>133</v>
      </c>
      <c r="L82" s="140">
        <v>801</v>
      </c>
      <c r="M82" s="139">
        <v>8</v>
      </c>
      <c r="N82" s="139">
        <v>1</v>
      </c>
      <c r="O82" s="138">
        <v>6300000000</v>
      </c>
      <c r="P82" s="103">
        <v>0</v>
      </c>
      <c r="Q82" s="137"/>
      <c r="R82" s="136">
        <v>0</v>
      </c>
      <c r="S82" s="367"/>
      <c r="T82" s="367"/>
      <c r="U82" s="367"/>
      <c r="V82" s="367"/>
      <c r="W82" s="135">
        <v>0</v>
      </c>
      <c r="X82" s="134">
        <v>0</v>
      </c>
      <c r="Y82" s="133">
        <f t="shared" si="9"/>
        <v>2153900</v>
      </c>
      <c r="Z82" s="133">
        <f t="shared" si="9"/>
        <v>2145481</v>
      </c>
      <c r="AA82" s="97">
        <f t="shared" si="9"/>
        <v>2133900</v>
      </c>
      <c r="AB82" s="114" t="s">
        <v>227</v>
      </c>
    </row>
    <row r="83" spans="1:28" ht="36" customHeight="1" x14ac:dyDescent="0.25">
      <c r="A83" s="147"/>
      <c r="B83" s="149"/>
      <c r="C83" s="111"/>
      <c r="D83" s="110"/>
      <c r="E83" s="148"/>
      <c r="F83" s="381" t="s">
        <v>240</v>
      </c>
      <c r="G83" s="381"/>
      <c r="H83" s="381"/>
      <c r="I83" s="381"/>
      <c r="J83" s="382"/>
      <c r="K83" s="102">
        <v>133</v>
      </c>
      <c r="L83" s="140">
        <v>801</v>
      </c>
      <c r="M83" s="139">
        <v>8</v>
      </c>
      <c r="N83" s="139">
        <v>1</v>
      </c>
      <c r="O83" s="138">
        <v>6360000000</v>
      </c>
      <c r="P83" s="103">
        <v>0</v>
      </c>
      <c r="Q83" s="137"/>
      <c r="R83" s="136">
        <v>0</v>
      </c>
      <c r="S83" s="367"/>
      <c r="T83" s="367"/>
      <c r="U83" s="367"/>
      <c r="V83" s="367"/>
      <c r="W83" s="135">
        <v>0</v>
      </c>
      <c r="X83" s="134">
        <v>0</v>
      </c>
      <c r="Y83" s="133">
        <f>Y84+Y86</f>
        <v>2153900</v>
      </c>
      <c r="Z83" s="133">
        <f>Z84+Z86</f>
        <v>2145481</v>
      </c>
      <c r="AA83" s="97">
        <f>AA84+AA86</f>
        <v>2133900</v>
      </c>
      <c r="AB83" s="114"/>
    </row>
    <row r="84" spans="1:28" ht="57.75" customHeight="1" x14ac:dyDescent="0.2">
      <c r="A84" s="147"/>
      <c r="B84" s="149"/>
      <c r="C84" s="111"/>
      <c r="D84" s="110"/>
      <c r="E84" s="148"/>
      <c r="F84" s="141"/>
      <c r="G84" s="108"/>
      <c r="H84" s="108"/>
      <c r="I84" s="108"/>
      <c r="J84" s="141" t="s">
        <v>239</v>
      </c>
      <c r="K84" s="102">
        <v>133</v>
      </c>
      <c r="L84" s="140">
        <v>801</v>
      </c>
      <c r="M84" s="139">
        <v>8</v>
      </c>
      <c r="N84" s="139">
        <v>1</v>
      </c>
      <c r="O84" s="138">
        <v>6360075080</v>
      </c>
      <c r="P84" s="103">
        <v>0</v>
      </c>
      <c r="Q84" s="137"/>
      <c r="R84" s="136"/>
      <c r="S84" s="100"/>
      <c r="T84" s="100"/>
      <c r="U84" s="100"/>
      <c r="V84" s="100"/>
      <c r="W84" s="135"/>
      <c r="X84" s="134"/>
      <c r="Y84" s="133">
        <f>Y85</f>
        <v>2133900</v>
      </c>
      <c r="Z84" s="133">
        <f>Z85</f>
        <v>2133900</v>
      </c>
      <c r="AA84" s="98">
        <f>AA85</f>
        <v>2133900</v>
      </c>
      <c r="AB84" s="114" t="s">
        <v>227</v>
      </c>
    </row>
    <row r="85" spans="1:28" ht="20.25" customHeight="1" x14ac:dyDescent="0.25">
      <c r="A85" s="147"/>
      <c r="B85" s="149"/>
      <c r="C85" s="111"/>
      <c r="D85" s="110"/>
      <c r="E85" s="109"/>
      <c r="F85" s="148"/>
      <c r="G85" s="381" t="s">
        <v>238</v>
      </c>
      <c r="H85" s="381"/>
      <c r="I85" s="381"/>
      <c r="J85" s="382"/>
      <c r="K85" s="102">
        <v>133</v>
      </c>
      <c r="L85" s="140">
        <v>801</v>
      </c>
      <c r="M85" s="139">
        <v>8</v>
      </c>
      <c r="N85" s="139">
        <v>1</v>
      </c>
      <c r="O85" s="138">
        <v>6360075080</v>
      </c>
      <c r="P85" s="103" t="s">
        <v>237</v>
      </c>
      <c r="Q85" s="137"/>
      <c r="R85" s="136">
        <v>10000</v>
      </c>
      <c r="S85" s="367"/>
      <c r="T85" s="367"/>
      <c r="U85" s="367"/>
      <c r="V85" s="367"/>
      <c r="W85" s="135">
        <v>0</v>
      </c>
      <c r="X85" s="134">
        <v>0</v>
      </c>
      <c r="Y85" s="133">
        <v>2133900</v>
      </c>
      <c r="Z85" s="133">
        <v>2133900</v>
      </c>
      <c r="AA85" s="97">
        <v>2133900</v>
      </c>
      <c r="AB85" s="114"/>
    </row>
    <row r="86" spans="1:28" ht="45.75" customHeight="1" x14ac:dyDescent="0.2">
      <c r="A86" s="147"/>
      <c r="B86" s="149"/>
      <c r="C86" s="111"/>
      <c r="D86" s="110"/>
      <c r="E86" s="148"/>
      <c r="F86" s="148"/>
      <c r="G86" s="108"/>
      <c r="H86" s="108"/>
      <c r="I86" s="108"/>
      <c r="J86" s="141" t="s">
        <v>236</v>
      </c>
      <c r="K86" s="102">
        <v>133</v>
      </c>
      <c r="L86" s="140">
        <v>801</v>
      </c>
      <c r="M86" s="139">
        <v>8</v>
      </c>
      <c r="N86" s="139">
        <v>1</v>
      </c>
      <c r="O86" s="138">
        <v>6360095220</v>
      </c>
      <c r="P86" s="103">
        <v>0</v>
      </c>
      <c r="Q86" s="137"/>
      <c r="R86" s="136"/>
      <c r="S86" s="100"/>
      <c r="T86" s="100"/>
      <c r="U86" s="100"/>
      <c r="V86" s="100"/>
      <c r="W86" s="135"/>
      <c r="X86" s="134"/>
      <c r="Y86" s="133">
        <f>Y87</f>
        <v>20000</v>
      </c>
      <c r="Z86" s="133">
        <f>Z87</f>
        <v>11581</v>
      </c>
      <c r="AA86" s="98">
        <f>AA87</f>
        <v>0</v>
      </c>
      <c r="AB86" s="114" t="s">
        <v>227</v>
      </c>
    </row>
    <row r="87" spans="1:28" ht="23.25" customHeight="1" x14ac:dyDescent="0.25">
      <c r="A87" s="147"/>
      <c r="B87" s="149"/>
      <c r="C87" s="111"/>
      <c r="D87" s="110"/>
      <c r="E87" s="148"/>
      <c r="F87" s="381" t="s">
        <v>235</v>
      </c>
      <c r="G87" s="381"/>
      <c r="H87" s="381"/>
      <c r="I87" s="381"/>
      <c r="J87" s="382"/>
      <c r="K87" s="102">
        <v>133</v>
      </c>
      <c r="L87" s="140">
        <v>801</v>
      </c>
      <c r="M87" s="139">
        <v>8</v>
      </c>
      <c r="N87" s="139">
        <v>1</v>
      </c>
      <c r="O87" s="138">
        <v>6360095220</v>
      </c>
      <c r="P87" s="103">
        <v>240</v>
      </c>
      <c r="Q87" s="137"/>
      <c r="R87" s="136">
        <v>0</v>
      </c>
      <c r="S87" s="367"/>
      <c r="T87" s="367"/>
      <c r="U87" s="367"/>
      <c r="V87" s="367"/>
      <c r="W87" s="135">
        <v>0</v>
      </c>
      <c r="X87" s="134">
        <v>0</v>
      </c>
      <c r="Y87" s="133">
        <f>Y88+Y89</f>
        <v>20000</v>
      </c>
      <c r="Z87" s="133">
        <f>Z88+Z89</f>
        <v>11581</v>
      </c>
      <c r="AA87" s="97">
        <f>AA88+AA89</f>
        <v>0</v>
      </c>
      <c r="AB87" s="114"/>
    </row>
    <row r="88" spans="1:28" ht="23.25" customHeight="1" thickBot="1" x14ac:dyDescent="0.3">
      <c r="A88" s="147"/>
      <c r="B88" s="146"/>
      <c r="C88" s="145"/>
      <c r="D88" s="144"/>
      <c r="E88" s="143"/>
      <c r="F88" s="142"/>
      <c r="G88" s="381" t="s">
        <v>234</v>
      </c>
      <c r="H88" s="381"/>
      <c r="I88" s="381"/>
      <c r="J88" s="382"/>
      <c r="K88" s="102">
        <v>133</v>
      </c>
      <c r="L88" s="140">
        <v>801</v>
      </c>
      <c r="M88" s="139">
        <v>8</v>
      </c>
      <c r="N88" s="139">
        <v>1</v>
      </c>
      <c r="O88" s="138">
        <v>6360095220</v>
      </c>
      <c r="P88" s="103">
        <v>244</v>
      </c>
      <c r="Q88" s="137"/>
      <c r="R88" s="136">
        <v>10000</v>
      </c>
      <c r="S88" s="367"/>
      <c r="T88" s="367"/>
      <c r="U88" s="367"/>
      <c r="V88" s="367"/>
      <c r="W88" s="135">
        <v>0</v>
      </c>
      <c r="X88" s="134">
        <v>0</v>
      </c>
      <c r="Y88" s="133">
        <v>20000</v>
      </c>
      <c r="Z88" s="133">
        <v>11581</v>
      </c>
      <c r="AA88" s="97">
        <v>0</v>
      </c>
      <c r="AB88" s="114"/>
    </row>
    <row r="89" spans="1:28" ht="36" customHeight="1" thickBot="1" x14ac:dyDescent="0.3">
      <c r="A89" s="120"/>
      <c r="B89" s="124"/>
      <c r="C89" s="123"/>
      <c r="D89" s="122"/>
      <c r="E89" s="121"/>
      <c r="F89" s="121"/>
      <c r="G89" s="115"/>
      <c r="H89" s="115"/>
      <c r="I89" s="115"/>
      <c r="J89" s="141" t="s">
        <v>234</v>
      </c>
      <c r="K89" s="102">
        <v>133</v>
      </c>
      <c r="L89" s="140"/>
      <c r="M89" s="139">
        <v>8</v>
      </c>
      <c r="N89" s="139">
        <v>1</v>
      </c>
      <c r="O89" s="138">
        <v>6360095220</v>
      </c>
      <c r="P89" s="103">
        <v>247</v>
      </c>
      <c r="Q89" s="137"/>
      <c r="R89" s="136"/>
      <c r="S89" s="100"/>
      <c r="T89" s="100"/>
      <c r="U89" s="100"/>
      <c r="V89" s="100"/>
      <c r="W89" s="135"/>
      <c r="X89" s="134"/>
      <c r="Y89" s="133">
        <v>0</v>
      </c>
      <c r="Z89" s="133">
        <v>0</v>
      </c>
      <c r="AA89" s="97">
        <v>0</v>
      </c>
      <c r="AB89" s="114"/>
    </row>
    <row r="90" spans="1:28" ht="22.5" customHeight="1" thickBot="1" x14ac:dyDescent="0.25">
      <c r="A90" s="120"/>
      <c r="B90" s="124"/>
      <c r="C90" s="123"/>
      <c r="D90" s="122"/>
      <c r="E90" s="121"/>
      <c r="F90" s="121"/>
      <c r="G90" s="115"/>
      <c r="H90" s="115"/>
      <c r="I90" s="115"/>
      <c r="J90" s="132" t="s">
        <v>233</v>
      </c>
      <c r="K90" s="130">
        <v>133</v>
      </c>
      <c r="L90" s="106"/>
      <c r="M90" s="129">
        <v>10</v>
      </c>
      <c r="N90" s="129">
        <v>0</v>
      </c>
      <c r="O90" s="128">
        <v>0</v>
      </c>
      <c r="P90" s="127">
        <v>0</v>
      </c>
      <c r="Q90" s="102"/>
      <c r="R90" s="101"/>
      <c r="S90" s="100"/>
      <c r="T90" s="100"/>
      <c r="U90" s="100"/>
      <c r="V90" s="100"/>
      <c r="W90" s="100"/>
      <c r="X90" s="99"/>
      <c r="Y90" s="126">
        <f>Y91</f>
        <v>0</v>
      </c>
      <c r="Z90" s="126">
        <f>Z91</f>
        <v>0</v>
      </c>
      <c r="AA90" s="125">
        <f>AA91</f>
        <v>0</v>
      </c>
      <c r="AB90" s="114"/>
    </row>
    <row r="91" spans="1:28" ht="18" customHeight="1" thickBot="1" x14ac:dyDescent="0.25">
      <c r="A91" s="120"/>
      <c r="B91" s="124"/>
      <c r="C91" s="123"/>
      <c r="D91" s="122"/>
      <c r="E91" s="121"/>
      <c r="F91" s="121"/>
      <c r="G91" s="115"/>
      <c r="H91" s="115"/>
      <c r="I91" s="115"/>
      <c r="J91" s="131" t="s">
        <v>232</v>
      </c>
      <c r="K91" s="130">
        <v>133</v>
      </c>
      <c r="L91" s="106"/>
      <c r="M91" s="129">
        <v>10</v>
      </c>
      <c r="N91" s="129">
        <v>0</v>
      </c>
      <c r="O91" s="128">
        <v>0</v>
      </c>
      <c r="P91" s="127">
        <v>0</v>
      </c>
      <c r="Q91" s="102"/>
      <c r="R91" s="101"/>
      <c r="S91" s="100"/>
      <c r="T91" s="100"/>
      <c r="U91" s="100"/>
      <c r="V91" s="100"/>
      <c r="W91" s="100"/>
      <c r="X91" s="99"/>
      <c r="Y91" s="126">
        <v>0</v>
      </c>
      <c r="Z91" s="126">
        <f>Z92</f>
        <v>0</v>
      </c>
      <c r="AA91" s="125">
        <f>AA92</f>
        <v>0</v>
      </c>
      <c r="AB91" s="114"/>
    </row>
    <row r="92" spans="1:28" ht="25.5" customHeight="1" thickBot="1" x14ac:dyDescent="0.3">
      <c r="A92" s="120"/>
      <c r="B92" s="124"/>
      <c r="C92" s="123"/>
      <c r="D92" s="122"/>
      <c r="E92" s="121"/>
      <c r="F92" s="121"/>
      <c r="G92" s="115"/>
      <c r="H92" s="115"/>
      <c r="I92" s="115"/>
      <c r="J92" s="107" t="s">
        <v>231</v>
      </c>
      <c r="K92" s="102">
        <v>133</v>
      </c>
      <c r="L92" s="106"/>
      <c r="M92" s="105">
        <v>10</v>
      </c>
      <c r="N92" s="105">
        <v>1</v>
      </c>
      <c r="O92" s="104">
        <v>6300000000</v>
      </c>
      <c r="P92" s="103">
        <v>0</v>
      </c>
      <c r="Q92" s="102"/>
      <c r="R92" s="101"/>
      <c r="S92" s="100"/>
      <c r="T92" s="100"/>
      <c r="U92" s="100"/>
      <c r="V92" s="100"/>
      <c r="W92" s="100"/>
      <c r="X92" s="99"/>
      <c r="Y92" s="98">
        <v>0</v>
      </c>
      <c r="Z92" s="98">
        <v>0</v>
      </c>
      <c r="AA92" s="97">
        <v>0</v>
      </c>
      <c r="AB92" s="114"/>
    </row>
    <row r="93" spans="1:28" ht="26.25" customHeight="1" x14ac:dyDescent="0.25">
      <c r="A93" s="120"/>
      <c r="B93" s="119"/>
      <c r="C93" s="118"/>
      <c r="D93" s="117"/>
      <c r="E93" s="116"/>
      <c r="F93" s="116"/>
      <c r="G93" s="115"/>
      <c r="H93" s="115"/>
      <c r="I93" s="115"/>
      <c r="J93" s="107" t="s">
        <v>230</v>
      </c>
      <c r="K93" s="102">
        <v>133</v>
      </c>
      <c r="L93" s="106"/>
      <c r="M93" s="105">
        <v>10</v>
      </c>
      <c r="N93" s="105">
        <v>1</v>
      </c>
      <c r="O93" s="104">
        <v>6310025050</v>
      </c>
      <c r="P93" s="103">
        <v>310</v>
      </c>
      <c r="Q93" s="102"/>
      <c r="R93" s="101"/>
      <c r="S93" s="100"/>
      <c r="T93" s="100"/>
      <c r="U93" s="100"/>
      <c r="V93" s="100"/>
      <c r="W93" s="100"/>
      <c r="X93" s="99"/>
      <c r="Y93" s="98">
        <v>0</v>
      </c>
      <c r="Z93" s="98">
        <v>0</v>
      </c>
      <c r="AA93" s="97">
        <v>0</v>
      </c>
      <c r="AB93" s="114" t="s">
        <v>227</v>
      </c>
    </row>
    <row r="94" spans="1:28" ht="11.25" customHeight="1" x14ac:dyDescent="0.25">
      <c r="A94" s="113"/>
      <c r="B94" s="112"/>
      <c r="C94" s="111"/>
      <c r="D94" s="110"/>
      <c r="E94" s="109"/>
      <c r="F94" s="109"/>
      <c r="G94" s="108"/>
      <c r="H94" s="108"/>
      <c r="I94" s="108"/>
      <c r="J94" s="107" t="s">
        <v>229</v>
      </c>
      <c r="K94" s="102">
        <v>133</v>
      </c>
      <c r="L94" s="106"/>
      <c r="M94" s="105">
        <v>10</v>
      </c>
      <c r="N94" s="105">
        <v>1</v>
      </c>
      <c r="O94" s="104">
        <v>6310025050</v>
      </c>
      <c r="P94" s="103">
        <v>312</v>
      </c>
      <c r="Q94" s="102"/>
      <c r="R94" s="101"/>
      <c r="S94" s="100"/>
      <c r="T94" s="100"/>
      <c r="U94" s="100"/>
      <c r="V94" s="100"/>
      <c r="W94" s="100"/>
      <c r="X94" s="99"/>
      <c r="Y94" s="98">
        <v>0</v>
      </c>
      <c r="Z94" s="98">
        <v>0</v>
      </c>
      <c r="AA94" s="97">
        <v>0</v>
      </c>
      <c r="AB94" s="96" t="s">
        <v>227</v>
      </c>
    </row>
    <row r="95" spans="1:28" ht="12.75" customHeight="1" thickBot="1" x14ac:dyDescent="0.25">
      <c r="A95" s="72"/>
      <c r="B95" s="95"/>
      <c r="C95" s="94"/>
      <c r="D95" s="94"/>
      <c r="E95" s="94"/>
      <c r="F95" s="94"/>
      <c r="G95" s="94"/>
      <c r="H95" s="94"/>
      <c r="I95" s="94"/>
      <c r="J95" s="93" t="s">
        <v>228</v>
      </c>
      <c r="K95" s="91"/>
      <c r="L95" s="92">
        <v>0</v>
      </c>
      <c r="M95" s="91"/>
      <c r="N95" s="91"/>
      <c r="O95" s="90"/>
      <c r="P95" s="90"/>
      <c r="Q95" s="89"/>
      <c r="R95" s="88">
        <v>10000</v>
      </c>
      <c r="S95" s="87"/>
      <c r="T95" s="87"/>
      <c r="U95" s="87"/>
      <c r="V95" s="87"/>
      <c r="W95" s="86">
        <v>0</v>
      </c>
      <c r="X95" s="85">
        <v>0</v>
      </c>
      <c r="Y95" s="84">
        <f>Y12+Y43+Y53+Y65+Y73+Y80+Y90</f>
        <v>5721600</v>
      </c>
      <c r="Z95" s="83">
        <f>Z12+Z43+Z53+Z65+Z73+Z80+Z90</f>
        <v>5316600</v>
      </c>
      <c r="AA95" s="82">
        <f>AA12+AA43+AA53+AA65+AA73+AA80+AA90</f>
        <v>5237700</v>
      </c>
      <c r="AB95" s="81" t="s">
        <v>227</v>
      </c>
    </row>
    <row r="96" spans="1:28" ht="12.75" customHeight="1" x14ac:dyDescent="0.2">
      <c r="A96" s="72"/>
      <c r="B96" s="80"/>
      <c r="C96" s="80"/>
      <c r="D96" s="80"/>
      <c r="E96" s="80"/>
      <c r="F96" s="80"/>
      <c r="G96" s="80"/>
      <c r="H96" s="80"/>
      <c r="I96" s="80"/>
      <c r="J96" s="80"/>
      <c r="K96" s="78"/>
      <c r="L96" s="78"/>
      <c r="M96" s="78"/>
      <c r="N96" s="78"/>
      <c r="O96" s="79"/>
      <c r="P96" s="79"/>
      <c r="Q96" s="78"/>
      <c r="R96" s="76"/>
      <c r="S96" s="77"/>
      <c r="T96" s="77"/>
      <c r="U96" s="77"/>
      <c r="V96" s="77"/>
      <c r="W96" s="77"/>
      <c r="X96" s="76"/>
      <c r="Y96" s="76"/>
      <c r="Z96" s="76"/>
      <c r="AA96" s="76"/>
      <c r="AB96" s="68"/>
    </row>
    <row r="97" spans="1:27" ht="12.75" customHeight="1" x14ac:dyDescent="0.2">
      <c r="A97" s="72"/>
      <c r="B97" s="75"/>
      <c r="C97" s="75"/>
      <c r="D97" s="75"/>
      <c r="E97" s="75"/>
      <c r="F97" s="75"/>
      <c r="G97" s="75"/>
      <c r="H97" s="75"/>
      <c r="I97" s="75"/>
      <c r="J97" s="75"/>
      <c r="K97" s="69"/>
      <c r="L97" s="69"/>
      <c r="M97" s="69"/>
      <c r="N97" s="69"/>
      <c r="O97" s="70"/>
      <c r="P97" s="70"/>
      <c r="Q97" s="69"/>
      <c r="R97" s="69"/>
      <c r="S97" s="69"/>
      <c r="T97" s="69"/>
      <c r="U97" s="69"/>
      <c r="V97" s="69"/>
      <c r="W97" s="69"/>
      <c r="X97" s="74"/>
      <c r="Y97" s="74"/>
      <c r="Z97" s="74"/>
      <c r="AA97" s="74"/>
    </row>
    <row r="98" spans="1:27" ht="12.75" customHeight="1" x14ac:dyDescent="0.2">
      <c r="A98" s="72"/>
      <c r="B98" s="75"/>
      <c r="C98" s="75"/>
      <c r="D98" s="75"/>
      <c r="E98" s="75"/>
      <c r="F98" s="75"/>
      <c r="G98" s="75"/>
      <c r="H98" s="75"/>
      <c r="I98" s="75" t="s">
        <v>226</v>
      </c>
      <c r="J98" s="75"/>
      <c r="K98" s="69"/>
      <c r="L98" s="69"/>
      <c r="M98" s="69"/>
      <c r="N98" s="69"/>
      <c r="O98" s="70"/>
      <c r="P98" s="70"/>
      <c r="Q98" s="69"/>
      <c r="R98" s="69"/>
      <c r="S98" s="74"/>
      <c r="T98" s="74"/>
      <c r="U98" s="74"/>
      <c r="V98" s="74"/>
      <c r="W98" s="74"/>
      <c r="X98" s="73"/>
      <c r="Y98" s="73"/>
      <c r="Z98" s="73"/>
      <c r="AA98" s="73"/>
    </row>
    <row r="99" spans="1:27" ht="12.75" customHeight="1" x14ac:dyDescent="0.2">
      <c r="A99" s="72"/>
      <c r="B99" s="75"/>
      <c r="C99" s="75"/>
      <c r="D99" s="75"/>
      <c r="E99" s="75"/>
      <c r="F99" s="75"/>
      <c r="G99" s="75"/>
      <c r="H99" s="75"/>
      <c r="I99" s="75"/>
      <c r="J99" s="75"/>
      <c r="K99" s="69"/>
      <c r="L99" s="69"/>
      <c r="M99" s="69"/>
      <c r="N99" s="69"/>
      <c r="O99" s="70"/>
      <c r="P99" s="70"/>
      <c r="Q99" s="69"/>
      <c r="R99" s="69"/>
      <c r="S99" s="74"/>
      <c r="T99" s="74"/>
      <c r="U99" s="74"/>
      <c r="V99" s="74"/>
      <c r="W99" s="74"/>
      <c r="X99" s="73"/>
      <c r="Y99" s="73"/>
      <c r="Z99" s="73"/>
      <c r="AA99" s="73"/>
    </row>
    <row r="100" spans="1:27" ht="12.75" customHeight="1" x14ac:dyDescent="0.2">
      <c r="A100" s="72"/>
      <c r="B100" s="75"/>
      <c r="C100" s="75"/>
      <c r="D100" s="75"/>
      <c r="E100" s="75"/>
      <c r="F100" s="75"/>
      <c r="G100" s="75"/>
      <c r="H100" s="75"/>
      <c r="I100" s="75" t="s">
        <v>226</v>
      </c>
      <c r="J100" s="75"/>
      <c r="K100" s="69"/>
      <c r="L100" s="69"/>
      <c r="M100" s="69"/>
      <c r="N100" s="69"/>
      <c r="O100" s="70"/>
      <c r="P100" s="70"/>
      <c r="Q100" s="69"/>
      <c r="R100" s="69"/>
      <c r="S100" s="74"/>
      <c r="T100" s="74"/>
      <c r="U100" s="74"/>
      <c r="V100" s="74"/>
      <c r="W100" s="74"/>
      <c r="X100" s="73"/>
      <c r="Y100" s="73"/>
      <c r="Z100" s="73"/>
      <c r="AA100" s="73"/>
    </row>
    <row r="101" spans="1:27" ht="12.75" customHeight="1" x14ac:dyDescent="0.2">
      <c r="A101" s="72"/>
      <c r="B101" s="75"/>
      <c r="C101" s="75"/>
      <c r="D101" s="75"/>
      <c r="E101" s="75"/>
      <c r="F101" s="75"/>
      <c r="G101" s="75"/>
      <c r="H101" s="75"/>
      <c r="I101" s="75"/>
      <c r="J101" s="75"/>
      <c r="K101" s="69"/>
      <c r="L101" s="69"/>
      <c r="M101" s="69"/>
      <c r="N101" s="69"/>
      <c r="O101" s="70"/>
      <c r="P101" s="70"/>
      <c r="Q101" s="69"/>
      <c r="R101" s="69"/>
      <c r="S101" s="74"/>
      <c r="T101" s="74"/>
      <c r="U101" s="74"/>
      <c r="V101" s="74"/>
      <c r="W101" s="74"/>
      <c r="X101" s="73"/>
      <c r="Y101" s="73"/>
      <c r="Z101" s="73"/>
      <c r="AA101" s="73"/>
    </row>
    <row r="102" spans="1:27" ht="12.75" customHeight="1" x14ac:dyDescent="0.2">
      <c r="A102" s="72"/>
      <c r="B102" s="75"/>
      <c r="C102" s="75"/>
      <c r="D102" s="75"/>
      <c r="E102" s="75"/>
      <c r="F102" s="75"/>
      <c r="G102" s="75"/>
      <c r="H102" s="75"/>
      <c r="I102" s="75"/>
      <c r="J102" s="75"/>
      <c r="K102" s="69"/>
      <c r="L102" s="69"/>
      <c r="M102" s="69"/>
      <c r="N102" s="69"/>
      <c r="O102" s="70"/>
      <c r="P102" s="70"/>
      <c r="Q102" s="69"/>
      <c r="R102" s="69"/>
      <c r="S102" s="74"/>
      <c r="T102" s="74"/>
      <c r="U102" s="74"/>
      <c r="V102" s="74"/>
      <c r="W102" s="74"/>
      <c r="X102" s="73"/>
      <c r="Y102" s="73"/>
      <c r="Z102" s="73"/>
      <c r="AA102" s="73"/>
    </row>
    <row r="103" spans="1:27" x14ac:dyDescent="0.2">
      <c r="A103" s="72"/>
      <c r="B103" s="75"/>
      <c r="C103" s="75"/>
      <c r="D103" s="75"/>
      <c r="E103" s="75"/>
      <c r="F103" s="75"/>
      <c r="G103" s="75"/>
      <c r="H103" s="75"/>
      <c r="I103" s="75"/>
      <c r="J103" s="75"/>
      <c r="K103" s="69"/>
      <c r="L103" s="69"/>
      <c r="M103" s="69"/>
      <c r="N103" s="69"/>
      <c r="O103" s="70"/>
      <c r="P103" s="70"/>
      <c r="Q103" s="69"/>
      <c r="R103" s="69"/>
      <c r="S103" s="74"/>
      <c r="T103" s="74"/>
      <c r="U103" s="74"/>
      <c r="V103" s="74"/>
      <c r="W103" s="74"/>
      <c r="X103" s="73"/>
      <c r="Y103" s="73"/>
      <c r="Z103" s="73"/>
      <c r="AA103" s="73"/>
    </row>
    <row r="104" spans="1:27" ht="15.75" x14ac:dyDescent="0.2">
      <c r="A104" s="72"/>
      <c r="B104" s="71"/>
      <c r="C104" s="71"/>
      <c r="D104" s="71"/>
      <c r="E104" s="71"/>
      <c r="F104" s="71"/>
      <c r="G104" s="71"/>
      <c r="H104" s="71"/>
      <c r="I104" s="71"/>
      <c r="J104" s="71"/>
      <c r="K104" s="69"/>
      <c r="L104" s="69"/>
      <c r="M104" s="69"/>
      <c r="N104" s="69"/>
      <c r="O104" s="70"/>
      <c r="P104" s="70"/>
      <c r="Q104" s="69"/>
      <c r="R104" s="69"/>
      <c r="S104" s="68"/>
      <c r="T104" s="68"/>
      <c r="U104" s="68"/>
      <c r="V104" s="68"/>
      <c r="W104" s="68"/>
    </row>
  </sheetData>
  <mergeCells count="82">
    <mergeCell ref="J5:AA5"/>
    <mergeCell ref="J6:AA6"/>
    <mergeCell ref="B8:U8"/>
    <mergeCell ref="F76:J76"/>
    <mergeCell ref="S75:V75"/>
    <mergeCell ref="S44:V44"/>
    <mergeCell ref="S55:V55"/>
    <mergeCell ref="S52:V52"/>
    <mergeCell ref="G71:J71"/>
    <mergeCell ref="S71:V71"/>
    <mergeCell ref="G88:J88"/>
    <mergeCell ref="S88:V88"/>
    <mergeCell ref="G47:J47"/>
    <mergeCell ref="S47:V47"/>
    <mergeCell ref="F87:J87"/>
    <mergeCell ref="D81:J81"/>
    <mergeCell ref="S81:V81"/>
    <mergeCell ref="D74:J74"/>
    <mergeCell ref="B73:J73"/>
    <mergeCell ref="S87:V87"/>
    <mergeCell ref="E55:J55"/>
    <mergeCell ref="S73:V73"/>
    <mergeCell ref="S69:V69"/>
    <mergeCell ref="S74:V74"/>
    <mergeCell ref="E75:J75"/>
    <mergeCell ref="F56:J56"/>
    <mergeCell ref="G85:J85"/>
    <mergeCell ref="S85:V85"/>
    <mergeCell ref="F83:J83"/>
    <mergeCell ref="S83:V83"/>
    <mergeCell ref="D54:J54"/>
    <mergeCell ref="S54:V54"/>
    <mergeCell ref="E82:J82"/>
    <mergeCell ref="S82:V82"/>
    <mergeCell ref="S76:V76"/>
    <mergeCell ref="G79:J79"/>
    <mergeCell ref="S59:V59"/>
    <mergeCell ref="S65:V65"/>
    <mergeCell ref="S67:V67"/>
    <mergeCell ref="S79:V79"/>
    <mergeCell ref="B80:J80"/>
    <mergeCell ref="S80:V80"/>
    <mergeCell ref="S56:V56"/>
    <mergeCell ref="F69:J69"/>
    <mergeCell ref="D67:J67"/>
    <mergeCell ref="B65:J65"/>
    <mergeCell ref="E68:J68"/>
    <mergeCell ref="S68:V68"/>
    <mergeCell ref="G59:J59"/>
    <mergeCell ref="B53:J53"/>
    <mergeCell ref="S53:V53"/>
    <mergeCell ref="S24:V24"/>
    <mergeCell ref="F23:J23"/>
    <mergeCell ref="G24:J24"/>
    <mergeCell ref="B43:J43"/>
    <mergeCell ref="G52:J52"/>
    <mergeCell ref="S23:V23"/>
    <mergeCell ref="S43:V43"/>
    <mergeCell ref="G27:J27"/>
    <mergeCell ref="S27:V27"/>
    <mergeCell ref="F46:J46"/>
    <mergeCell ref="S46:V46"/>
    <mergeCell ref="E45:J45"/>
    <mergeCell ref="S45:V45"/>
    <mergeCell ref="D44:J44"/>
    <mergeCell ref="D13:J13"/>
    <mergeCell ref="S13:V13"/>
    <mergeCell ref="D21:J21"/>
    <mergeCell ref="E14:J14"/>
    <mergeCell ref="F16:J16"/>
    <mergeCell ref="S14:V14"/>
    <mergeCell ref="S16:V16"/>
    <mergeCell ref="B10:J10"/>
    <mergeCell ref="B11:J11"/>
    <mergeCell ref="S11:V11"/>
    <mergeCell ref="B12:J12"/>
    <mergeCell ref="S12:V12"/>
    <mergeCell ref="E22:J22"/>
    <mergeCell ref="S22:V22"/>
    <mergeCell ref="S21:V21"/>
    <mergeCell ref="G19:J19"/>
    <mergeCell ref="S19:V19"/>
  </mergeCells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showGridLines="0" topLeftCell="F1" workbookViewId="0">
      <selection activeCell="F1" sqref="F1"/>
    </sheetView>
  </sheetViews>
  <sheetFormatPr defaultRowHeight="12.75" x14ac:dyDescent="0.2"/>
  <cols>
    <col min="1" max="1" width="0.42578125" style="47" hidden="1" customWidth="1"/>
    <col min="2" max="2" width="0.5703125" style="47" hidden="1" customWidth="1"/>
    <col min="3" max="3" width="2.140625" style="47" hidden="1" customWidth="1"/>
    <col min="4" max="4" width="0.85546875" style="47" hidden="1" customWidth="1"/>
    <col min="5" max="5" width="0.7109375" style="47" hidden="1" customWidth="1"/>
    <col min="6" max="6" width="5.85546875" style="47" customWidth="1"/>
    <col min="7" max="7" width="38.5703125" style="47" customWidth="1"/>
    <col min="8" max="8" width="11.5703125" style="47" customWidth="1"/>
    <col min="9" max="11" width="7.140625" style="47" customWidth="1"/>
    <col min="12" max="15" width="0" style="47" hidden="1" customWidth="1"/>
    <col min="16" max="18" width="14.28515625" style="47" customWidth="1"/>
    <col min="19" max="239" width="9.140625" style="46" customWidth="1"/>
    <col min="240" max="16384" width="9.140625" style="46"/>
  </cols>
  <sheetData>
    <row r="1" spans="1:18" ht="12.75" customHeight="1" x14ac:dyDescent="0.2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7"/>
      <c r="M1" s="287"/>
      <c r="N1" s="286"/>
      <c r="O1" s="286"/>
      <c r="P1" s="290" t="s">
        <v>321</v>
      </c>
      <c r="Q1" s="286"/>
      <c r="R1" s="286"/>
    </row>
    <row r="2" spans="1:18" ht="12.75" customHeight="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7"/>
      <c r="M2" s="287"/>
      <c r="N2" s="286"/>
      <c r="O2" s="286"/>
      <c r="P2" s="290" t="s">
        <v>320</v>
      </c>
      <c r="Q2" s="286"/>
      <c r="R2" s="286"/>
    </row>
    <row r="3" spans="1:18" ht="12.75" customHeight="1" x14ac:dyDescent="0.2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7"/>
      <c r="M3" s="287"/>
      <c r="N3" s="286"/>
      <c r="O3" s="286"/>
      <c r="P3" s="290" t="s">
        <v>319</v>
      </c>
      <c r="Q3" s="286"/>
      <c r="R3" s="286"/>
    </row>
    <row r="4" spans="1:18" ht="12.75" customHeight="1" x14ac:dyDescent="0.2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7"/>
      <c r="M4" s="287"/>
      <c r="N4" s="286"/>
      <c r="O4" s="286"/>
      <c r="P4" s="289" t="s">
        <v>318</v>
      </c>
      <c r="Q4" s="286"/>
      <c r="R4" s="286"/>
    </row>
    <row r="5" spans="1:18" ht="12.75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7"/>
      <c r="M5" s="287"/>
      <c r="N5" s="286"/>
      <c r="O5" s="286"/>
      <c r="P5" s="286"/>
      <c r="Q5" s="286"/>
      <c r="R5" s="286"/>
    </row>
    <row r="6" spans="1:18" ht="59.25" customHeight="1" x14ac:dyDescent="0.2">
      <c r="A6" s="409" t="s">
        <v>317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</row>
    <row r="7" spans="1:18" ht="12.75" customHeight="1" x14ac:dyDescent="0.2">
      <c r="A7" s="405"/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286"/>
      <c r="P7" s="286"/>
      <c r="Q7" s="286"/>
      <c r="R7" s="286"/>
    </row>
    <row r="8" spans="1:18" ht="12.75" customHeight="1" x14ac:dyDescent="0.2">
      <c r="A8" s="405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286"/>
      <c r="P8" s="286"/>
      <c r="Q8" s="286"/>
      <c r="R8" s="285" t="s">
        <v>316</v>
      </c>
    </row>
    <row r="9" spans="1:18" ht="11.25" customHeight="1" thickBot="1" x14ac:dyDescent="0.25">
      <c r="A9" s="186"/>
      <c r="B9" s="186"/>
      <c r="C9" s="186"/>
      <c r="D9" s="186"/>
      <c r="E9" s="186"/>
      <c r="F9" s="186"/>
      <c r="G9" s="226"/>
      <c r="H9" s="186"/>
      <c r="I9" s="186"/>
      <c r="J9" s="186"/>
      <c r="K9" s="186"/>
      <c r="L9" s="226"/>
      <c r="M9" s="226"/>
      <c r="N9" s="226" t="s">
        <v>315</v>
      </c>
      <c r="O9" s="226"/>
      <c r="P9" s="226"/>
      <c r="Q9" s="226"/>
      <c r="R9" s="226"/>
    </row>
    <row r="10" spans="1:18" ht="20.25" customHeight="1" thickBot="1" x14ac:dyDescent="0.25">
      <c r="A10" s="284"/>
      <c r="B10" s="235"/>
      <c r="C10" s="235"/>
      <c r="D10" s="283"/>
      <c r="E10" s="235"/>
      <c r="F10" s="283"/>
      <c r="G10" s="283" t="s">
        <v>40</v>
      </c>
      <c r="H10" s="282" t="s">
        <v>292</v>
      </c>
      <c r="I10" s="282" t="s">
        <v>294</v>
      </c>
      <c r="J10" s="282" t="s">
        <v>293</v>
      </c>
      <c r="K10" s="282" t="s">
        <v>291</v>
      </c>
      <c r="L10" s="282" t="s">
        <v>314</v>
      </c>
      <c r="M10" s="281" t="s">
        <v>313</v>
      </c>
      <c r="N10" s="281" t="s">
        <v>312</v>
      </c>
      <c r="O10" s="281" t="s">
        <v>311</v>
      </c>
      <c r="P10" s="281">
        <v>2021</v>
      </c>
      <c r="Q10" s="281">
        <v>2022</v>
      </c>
      <c r="R10" s="280">
        <v>2023</v>
      </c>
    </row>
    <row r="11" spans="1:18" ht="15.95" customHeight="1" x14ac:dyDescent="0.2">
      <c r="A11" s="410" t="s">
        <v>310</v>
      </c>
      <c r="B11" s="410"/>
      <c r="C11" s="410"/>
      <c r="D11" s="410"/>
      <c r="E11" s="410"/>
      <c r="F11" s="410"/>
      <c r="G11" s="411"/>
      <c r="H11" s="279">
        <v>0</v>
      </c>
      <c r="I11" s="278">
        <v>0</v>
      </c>
      <c r="J11" s="278">
        <v>0</v>
      </c>
      <c r="K11" s="277">
        <v>0</v>
      </c>
      <c r="L11" s="276"/>
      <c r="M11" s="275"/>
      <c r="N11" s="275"/>
      <c r="O11" s="274"/>
      <c r="P11" s="273">
        <v>0</v>
      </c>
      <c r="Q11" s="273">
        <v>57072</v>
      </c>
      <c r="R11" s="272">
        <v>114200</v>
      </c>
    </row>
    <row r="12" spans="1:18" ht="13.5" customHeight="1" x14ac:dyDescent="0.2">
      <c r="A12" s="271"/>
      <c r="B12" s="376" t="s">
        <v>282</v>
      </c>
      <c r="C12" s="376"/>
      <c r="D12" s="376"/>
      <c r="E12" s="376"/>
      <c r="F12" s="376"/>
      <c r="G12" s="377"/>
      <c r="H12" s="261"/>
      <c r="I12" s="260">
        <v>1</v>
      </c>
      <c r="J12" s="260"/>
      <c r="K12" s="259"/>
      <c r="L12" s="270"/>
      <c r="M12" s="269"/>
      <c r="N12" s="269"/>
      <c r="O12" s="268"/>
      <c r="P12" s="256">
        <f>P13+P18+P26+P30</f>
        <v>2576500</v>
      </c>
      <c r="Q12" s="256">
        <f>Q13+Q18+Q26+Q30</f>
        <v>2336000</v>
      </c>
      <c r="R12" s="255">
        <f>R13+R18+R26+R30</f>
        <v>2240700</v>
      </c>
    </row>
    <row r="13" spans="1:18" ht="36.75" customHeight="1" x14ac:dyDescent="0.2">
      <c r="A13" s="267"/>
      <c r="B13" s="266"/>
      <c r="C13" s="403" t="s">
        <v>281</v>
      </c>
      <c r="D13" s="403"/>
      <c r="E13" s="403"/>
      <c r="F13" s="403"/>
      <c r="G13" s="404"/>
      <c r="H13" s="254"/>
      <c r="I13" s="253">
        <v>1</v>
      </c>
      <c r="J13" s="253">
        <v>2</v>
      </c>
      <c r="K13" s="238"/>
      <c r="L13" s="264"/>
      <c r="M13" s="263"/>
      <c r="N13" s="263"/>
      <c r="O13" s="262"/>
      <c r="P13" s="251">
        <f t="shared" ref="P13:R16" si="0">P14</f>
        <v>767248.8</v>
      </c>
      <c r="Q13" s="251">
        <f t="shared" si="0"/>
        <v>767248.8</v>
      </c>
      <c r="R13" s="250">
        <f t="shared" si="0"/>
        <v>651000</v>
      </c>
    </row>
    <row r="14" spans="1:18" ht="66" customHeight="1" x14ac:dyDescent="0.2">
      <c r="A14" s="397" t="s">
        <v>241</v>
      </c>
      <c r="B14" s="397"/>
      <c r="C14" s="397"/>
      <c r="D14" s="397"/>
      <c r="E14" s="397"/>
      <c r="F14" s="397"/>
      <c r="G14" s="398"/>
      <c r="H14" s="254">
        <v>6300000000</v>
      </c>
      <c r="I14" s="253">
        <v>1</v>
      </c>
      <c r="J14" s="253">
        <v>2</v>
      </c>
      <c r="K14" s="238"/>
      <c r="L14" s="264"/>
      <c r="M14" s="263"/>
      <c r="N14" s="263"/>
      <c r="O14" s="262"/>
      <c r="P14" s="251">
        <f t="shared" si="0"/>
        <v>767248.8</v>
      </c>
      <c r="Q14" s="251">
        <f t="shared" si="0"/>
        <v>767248.8</v>
      </c>
      <c r="R14" s="250">
        <f t="shared" si="0"/>
        <v>651000</v>
      </c>
    </row>
    <row r="15" spans="1:18" ht="37.5" customHeight="1" x14ac:dyDescent="0.2">
      <c r="A15" s="393" t="s">
        <v>272</v>
      </c>
      <c r="B15" s="393"/>
      <c r="C15" s="393"/>
      <c r="D15" s="393"/>
      <c r="E15" s="393"/>
      <c r="F15" s="393"/>
      <c r="G15" s="394"/>
      <c r="H15" s="254">
        <v>6310000000</v>
      </c>
      <c r="I15" s="253">
        <v>1</v>
      </c>
      <c r="J15" s="253">
        <v>2</v>
      </c>
      <c r="K15" s="238"/>
      <c r="L15" s="252"/>
      <c r="M15" s="237"/>
      <c r="N15" s="237"/>
      <c r="O15" s="251"/>
      <c r="P15" s="251">
        <f t="shared" si="0"/>
        <v>767248.8</v>
      </c>
      <c r="Q15" s="251">
        <f t="shared" si="0"/>
        <v>767248.8</v>
      </c>
      <c r="R15" s="250">
        <f t="shared" si="0"/>
        <v>651000</v>
      </c>
    </row>
    <row r="16" spans="1:18" ht="12.75" customHeight="1" x14ac:dyDescent="0.2">
      <c r="A16" s="393" t="s">
        <v>280</v>
      </c>
      <c r="B16" s="393"/>
      <c r="C16" s="393"/>
      <c r="D16" s="393"/>
      <c r="E16" s="393"/>
      <c r="F16" s="393"/>
      <c r="G16" s="394"/>
      <c r="H16" s="254">
        <v>6310010010</v>
      </c>
      <c r="I16" s="253">
        <v>1</v>
      </c>
      <c r="J16" s="253">
        <v>2</v>
      </c>
      <c r="K16" s="238"/>
      <c r="L16" s="252"/>
      <c r="M16" s="237"/>
      <c r="N16" s="237"/>
      <c r="O16" s="251"/>
      <c r="P16" s="251">
        <f t="shared" si="0"/>
        <v>767248.8</v>
      </c>
      <c r="Q16" s="251">
        <f t="shared" si="0"/>
        <v>767248.8</v>
      </c>
      <c r="R16" s="250">
        <f t="shared" si="0"/>
        <v>651000</v>
      </c>
    </row>
    <row r="17" spans="1:18" ht="23.25" customHeight="1" x14ac:dyDescent="0.2">
      <c r="A17" s="393" t="s">
        <v>262</v>
      </c>
      <c r="B17" s="393"/>
      <c r="C17" s="393"/>
      <c r="D17" s="393"/>
      <c r="E17" s="393"/>
      <c r="F17" s="393"/>
      <c r="G17" s="394"/>
      <c r="H17" s="254">
        <v>6310010010</v>
      </c>
      <c r="I17" s="253">
        <v>1</v>
      </c>
      <c r="J17" s="253">
        <v>2</v>
      </c>
      <c r="K17" s="238">
        <v>100</v>
      </c>
      <c r="L17" s="252"/>
      <c r="M17" s="237"/>
      <c r="N17" s="237"/>
      <c r="O17" s="251"/>
      <c r="P17" s="251">
        <v>767248.8</v>
      </c>
      <c r="Q17" s="251">
        <v>767248.8</v>
      </c>
      <c r="R17" s="250">
        <v>651000</v>
      </c>
    </row>
    <row r="18" spans="1:18" ht="50.25" customHeight="1" x14ac:dyDescent="0.2">
      <c r="A18" s="267"/>
      <c r="B18" s="266"/>
      <c r="C18" s="403" t="s">
        <v>278</v>
      </c>
      <c r="D18" s="403"/>
      <c r="E18" s="403"/>
      <c r="F18" s="403"/>
      <c r="G18" s="404"/>
      <c r="H18" s="254"/>
      <c r="I18" s="253">
        <v>1</v>
      </c>
      <c r="J18" s="253">
        <v>4</v>
      </c>
      <c r="K18" s="238"/>
      <c r="L18" s="264"/>
      <c r="M18" s="263"/>
      <c r="N18" s="263"/>
      <c r="O18" s="262"/>
      <c r="P18" s="251">
        <f t="shared" ref="P18:R20" si="1">P19</f>
        <v>1779551.2</v>
      </c>
      <c r="Q18" s="251">
        <f t="shared" si="1"/>
        <v>1540651.2</v>
      </c>
      <c r="R18" s="250">
        <f t="shared" si="1"/>
        <v>1561600</v>
      </c>
    </row>
    <row r="19" spans="1:18" ht="63" customHeight="1" x14ac:dyDescent="0.2">
      <c r="A19" s="397" t="s">
        <v>241</v>
      </c>
      <c r="B19" s="397"/>
      <c r="C19" s="397"/>
      <c r="D19" s="397"/>
      <c r="E19" s="397"/>
      <c r="F19" s="397"/>
      <c r="G19" s="398"/>
      <c r="H19" s="254">
        <v>6300000000</v>
      </c>
      <c r="I19" s="253">
        <v>1</v>
      </c>
      <c r="J19" s="253">
        <v>4</v>
      </c>
      <c r="K19" s="238"/>
      <c r="L19" s="264"/>
      <c r="M19" s="263"/>
      <c r="N19" s="263"/>
      <c r="O19" s="262"/>
      <c r="P19" s="251">
        <f t="shared" si="1"/>
        <v>1779551.2</v>
      </c>
      <c r="Q19" s="251">
        <f t="shared" si="1"/>
        <v>1540651.2</v>
      </c>
      <c r="R19" s="250">
        <f t="shared" si="1"/>
        <v>1561600</v>
      </c>
    </row>
    <row r="20" spans="1:18" ht="52.5" customHeight="1" x14ac:dyDescent="0.2">
      <c r="A20" s="397" t="s">
        <v>272</v>
      </c>
      <c r="B20" s="397"/>
      <c r="C20" s="397"/>
      <c r="D20" s="397"/>
      <c r="E20" s="397"/>
      <c r="F20" s="397"/>
      <c r="G20" s="398"/>
      <c r="H20" s="254">
        <v>6310000000</v>
      </c>
      <c r="I20" s="253">
        <v>1</v>
      </c>
      <c r="J20" s="253">
        <v>4</v>
      </c>
      <c r="K20" s="238"/>
      <c r="L20" s="252"/>
      <c r="M20" s="237"/>
      <c r="N20" s="237"/>
      <c r="O20" s="251"/>
      <c r="P20" s="251">
        <f t="shared" si="1"/>
        <v>1779551.2</v>
      </c>
      <c r="Q20" s="251">
        <f t="shared" si="1"/>
        <v>1540651.2</v>
      </c>
      <c r="R20" s="250">
        <f t="shared" si="1"/>
        <v>1561600</v>
      </c>
    </row>
    <row r="21" spans="1:18" ht="26.25" customHeight="1" x14ac:dyDescent="0.2">
      <c r="A21" s="397" t="s">
        <v>277</v>
      </c>
      <c r="B21" s="397"/>
      <c r="C21" s="397"/>
      <c r="D21" s="397"/>
      <c r="E21" s="397"/>
      <c r="F21" s="397"/>
      <c r="G21" s="398"/>
      <c r="H21" s="254">
        <v>6310010020</v>
      </c>
      <c r="I21" s="253">
        <v>1</v>
      </c>
      <c r="J21" s="253">
        <v>4</v>
      </c>
      <c r="K21" s="238"/>
      <c r="L21" s="252"/>
      <c r="M21" s="237"/>
      <c r="N21" s="237"/>
      <c r="O21" s="251"/>
      <c r="P21" s="251">
        <f>P22+P23+P24+P25</f>
        <v>1779551.2</v>
      </c>
      <c r="Q21" s="251">
        <f>Q22+Q23+Q24+Q25</f>
        <v>1540651.2</v>
      </c>
      <c r="R21" s="250">
        <f>R22+R23+R24+R25</f>
        <v>1561600</v>
      </c>
    </row>
    <row r="22" spans="1:18" ht="24" customHeight="1" x14ac:dyDescent="0.2">
      <c r="A22" s="397" t="s">
        <v>262</v>
      </c>
      <c r="B22" s="397"/>
      <c r="C22" s="397"/>
      <c r="D22" s="397"/>
      <c r="E22" s="397"/>
      <c r="F22" s="397"/>
      <c r="G22" s="398"/>
      <c r="H22" s="254">
        <v>6310010020</v>
      </c>
      <c r="I22" s="253">
        <v>1</v>
      </c>
      <c r="J22" s="253">
        <v>4</v>
      </c>
      <c r="K22" s="238">
        <v>100</v>
      </c>
      <c r="L22" s="252"/>
      <c r="M22" s="237"/>
      <c r="N22" s="237"/>
      <c r="O22" s="251"/>
      <c r="P22" s="251">
        <v>1672451.2</v>
      </c>
      <c r="Q22" s="251">
        <v>1512551.2</v>
      </c>
      <c r="R22" s="250">
        <v>1512551.2</v>
      </c>
    </row>
    <row r="23" spans="1:18" ht="27" customHeight="1" x14ac:dyDescent="0.2">
      <c r="A23" s="397" t="s">
        <v>235</v>
      </c>
      <c r="B23" s="397"/>
      <c r="C23" s="397"/>
      <c r="D23" s="397"/>
      <c r="E23" s="397"/>
      <c r="F23" s="397"/>
      <c r="G23" s="398"/>
      <c r="H23" s="254">
        <v>6310010020</v>
      </c>
      <c r="I23" s="253">
        <v>1</v>
      </c>
      <c r="J23" s="253">
        <v>4</v>
      </c>
      <c r="K23" s="238">
        <v>200</v>
      </c>
      <c r="L23" s="264"/>
      <c r="M23" s="263"/>
      <c r="N23" s="263"/>
      <c r="O23" s="262"/>
      <c r="P23" s="251">
        <v>77900</v>
      </c>
      <c r="Q23" s="251">
        <v>0</v>
      </c>
      <c r="R23" s="250">
        <v>28948.799999999999</v>
      </c>
    </row>
    <row r="24" spans="1:18" ht="15.95" customHeight="1" x14ac:dyDescent="0.2">
      <c r="A24" s="393" t="s">
        <v>238</v>
      </c>
      <c r="B24" s="393"/>
      <c r="C24" s="393"/>
      <c r="D24" s="393"/>
      <c r="E24" s="393"/>
      <c r="F24" s="393"/>
      <c r="G24" s="394"/>
      <c r="H24" s="254">
        <v>6310010020</v>
      </c>
      <c r="I24" s="253">
        <v>1</v>
      </c>
      <c r="J24" s="253">
        <v>4</v>
      </c>
      <c r="K24" s="238">
        <v>500</v>
      </c>
      <c r="L24" s="252"/>
      <c r="M24" s="237"/>
      <c r="N24" s="237"/>
      <c r="O24" s="251"/>
      <c r="P24" s="251">
        <v>21200</v>
      </c>
      <c r="Q24" s="251">
        <v>20100</v>
      </c>
      <c r="R24" s="250">
        <v>20100</v>
      </c>
    </row>
    <row r="25" spans="1:18" ht="15.95" customHeight="1" x14ac:dyDescent="0.2">
      <c r="A25" s="393" t="s">
        <v>268</v>
      </c>
      <c r="B25" s="393"/>
      <c r="C25" s="393"/>
      <c r="D25" s="393"/>
      <c r="E25" s="393"/>
      <c r="F25" s="393"/>
      <c r="G25" s="394"/>
      <c r="H25" s="254">
        <v>6310010020</v>
      </c>
      <c r="I25" s="253">
        <v>1</v>
      </c>
      <c r="J25" s="253">
        <v>4</v>
      </c>
      <c r="K25" s="238">
        <v>800</v>
      </c>
      <c r="L25" s="252"/>
      <c r="M25" s="237"/>
      <c r="N25" s="237"/>
      <c r="O25" s="251"/>
      <c r="P25" s="251">
        <v>8000</v>
      </c>
      <c r="Q25" s="251">
        <v>8000</v>
      </c>
      <c r="R25" s="250">
        <v>0</v>
      </c>
    </row>
    <row r="26" spans="1:18" ht="15.95" customHeight="1" x14ac:dyDescent="0.2">
      <c r="A26" s="393" t="s">
        <v>273</v>
      </c>
      <c r="B26" s="393"/>
      <c r="C26" s="393"/>
      <c r="D26" s="393"/>
      <c r="E26" s="393"/>
      <c r="F26" s="393"/>
      <c r="G26" s="394"/>
      <c r="H26" s="254"/>
      <c r="I26" s="253">
        <v>1</v>
      </c>
      <c r="J26" s="253">
        <v>6</v>
      </c>
      <c r="K26" s="238"/>
      <c r="L26" s="252"/>
      <c r="M26" s="237"/>
      <c r="N26" s="237"/>
      <c r="O26" s="251"/>
      <c r="P26" s="251">
        <f t="shared" ref="P26:R28" si="2">P27</f>
        <v>28100</v>
      </c>
      <c r="Q26" s="251">
        <f t="shared" si="2"/>
        <v>28100</v>
      </c>
      <c r="R26" s="250">
        <f t="shared" si="2"/>
        <v>28100</v>
      </c>
    </row>
    <row r="27" spans="1:18" ht="44.25" customHeight="1" x14ac:dyDescent="0.2">
      <c r="A27" s="393" t="s">
        <v>231</v>
      </c>
      <c r="B27" s="393"/>
      <c r="C27" s="393"/>
      <c r="D27" s="393"/>
      <c r="E27" s="393"/>
      <c r="F27" s="393"/>
      <c r="G27" s="394"/>
      <c r="H27" s="254">
        <v>6300000000</v>
      </c>
      <c r="I27" s="253">
        <v>1</v>
      </c>
      <c r="J27" s="253">
        <v>6</v>
      </c>
      <c r="K27" s="238"/>
      <c r="L27" s="252"/>
      <c r="M27" s="237"/>
      <c r="N27" s="237"/>
      <c r="O27" s="251"/>
      <c r="P27" s="251">
        <f t="shared" si="2"/>
        <v>28100</v>
      </c>
      <c r="Q27" s="251">
        <f t="shared" si="2"/>
        <v>28100</v>
      </c>
      <c r="R27" s="250">
        <f t="shared" si="2"/>
        <v>28100</v>
      </c>
    </row>
    <row r="28" spans="1:18" ht="48.75" customHeight="1" x14ac:dyDescent="0.2">
      <c r="A28" s="397" t="s">
        <v>272</v>
      </c>
      <c r="B28" s="397"/>
      <c r="C28" s="397"/>
      <c r="D28" s="397"/>
      <c r="E28" s="397"/>
      <c r="F28" s="397"/>
      <c r="G28" s="398"/>
      <c r="H28" s="254">
        <v>6310000000</v>
      </c>
      <c r="I28" s="253">
        <v>1</v>
      </c>
      <c r="J28" s="253">
        <v>6</v>
      </c>
      <c r="K28" s="238"/>
      <c r="L28" s="264"/>
      <c r="M28" s="263"/>
      <c r="N28" s="263"/>
      <c r="O28" s="262"/>
      <c r="P28" s="251">
        <f t="shared" si="2"/>
        <v>28100</v>
      </c>
      <c r="Q28" s="251">
        <f t="shared" si="2"/>
        <v>28100</v>
      </c>
      <c r="R28" s="250">
        <f t="shared" si="2"/>
        <v>28100</v>
      </c>
    </row>
    <row r="29" spans="1:18" ht="32.25" customHeight="1" x14ac:dyDescent="0.2">
      <c r="A29" s="393" t="s">
        <v>271</v>
      </c>
      <c r="B29" s="393"/>
      <c r="C29" s="393"/>
      <c r="D29" s="393"/>
      <c r="E29" s="393"/>
      <c r="F29" s="393"/>
      <c r="G29" s="394"/>
      <c r="H29" s="254">
        <v>6310010080</v>
      </c>
      <c r="I29" s="253">
        <v>1</v>
      </c>
      <c r="J29" s="253">
        <v>6</v>
      </c>
      <c r="K29" s="238">
        <v>500</v>
      </c>
      <c r="L29" s="252"/>
      <c r="M29" s="237"/>
      <c r="N29" s="237"/>
      <c r="O29" s="251"/>
      <c r="P29" s="251">
        <v>28100</v>
      </c>
      <c r="Q29" s="251">
        <v>28100</v>
      </c>
      <c r="R29" s="250">
        <v>28100</v>
      </c>
    </row>
    <row r="30" spans="1:18" ht="15.95" customHeight="1" x14ac:dyDescent="0.2">
      <c r="A30" s="395" t="s">
        <v>270</v>
      </c>
      <c r="B30" s="393"/>
      <c r="C30" s="393"/>
      <c r="D30" s="393"/>
      <c r="E30" s="393"/>
      <c r="F30" s="393"/>
      <c r="G30" s="394"/>
      <c r="H30" s="261"/>
      <c r="I30" s="260">
        <v>1</v>
      </c>
      <c r="J30" s="260">
        <v>13</v>
      </c>
      <c r="K30" s="259"/>
      <c r="L30" s="258"/>
      <c r="M30" s="257"/>
      <c r="N30" s="257"/>
      <c r="O30" s="256"/>
      <c r="P30" s="256">
        <f t="shared" ref="P30:R32" si="3">P31</f>
        <v>1600</v>
      </c>
      <c r="Q30" s="256">
        <f t="shared" si="3"/>
        <v>0</v>
      </c>
      <c r="R30" s="255">
        <f t="shared" si="3"/>
        <v>0</v>
      </c>
    </row>
    <row r="31" spans="1:18" ht="21" customHeight="1" x14ac:dyDescent="0.2">
      <c r="A31" s="393" t="s">
        <v>269</v>
      </c>
      <c r="B31" s="393"/>
      <c r="C31" s="393"/>
      <c r="D31" s="393"/>
      <c r="E31" s="393"/>
      <c r="F31" s="393"/>
      <c r="G31" s="394"/>
      <c r="H31" s="254">
        <v>7700000000</v>
      </c>
      <c r="I31" s="253">
        <v>1</v>
      </c>
      <c r="J31" s="253">
        <v>13</v>
      </c>
      <c r="K31" s="238"/>
      <c r="L31" s="252"/>
      <c r="M31" s="237"/>
      <c r="N31" s="237"/>
      <c r="O31" s="251"/>
      <c r="P31" s="251">
        <f t="shared" si="3"/>
        <v>1600</v>
      </c>
      <c r="Q31" s="251">
        <f t="shared" si="3"/>
        <v>0</v>
      </c>
      <c r="R31" s="250">
        <f t="shared" si="3"/>
        <v>0</v>
      </c>
    </row>
    <row r="32" spans="1:18" ht="15.95" customHeight="1" x14ac:dyDescent="0.2">
      <c r="A32" s="393" t="s">
        <v>268</v>
      </c>
      <c r="B32" s="393"/>
      <c r="C32" s="393"/>
      <c r="D32" s="393"/>
      <c r="E32" s="393"/>
      <c r="F32" s="393"/>
      <c r="G32" s="394"/>
      <c r="H32" s="254">
        <v>7700095100</v>
      </c>
      <c r="I32" s="253">
        <v>1</v>
      </c>
      <c r="J32" s="253">
        <v>13</v>
      </c>
      <c r="K32" s="238"/>
      <c r="L32" s="252"/>
      <c r="M32" s="237"/>
      <c r="N32" s="237"/>
      <c r="O32" s="251"/>
      <c r="P32" s="251">
        <f t="shared" si="3"/>
        <v>1600</v>
      </c>
      <c r="Q32" s="251">
        <f t="shared" si="3"/>
        <v>0</v>
      </c>
      <c r="R32" s="250">
        <f t="shared" si="3"/>
        <v>0</v>
      </c>
    </row>
    <row r="33" spans="1:18" ht="15.95" customHeight="1" x14ac:dyDescent="0.2">
      <c r="A33" s="393" t="s">
        <v>268</v>
      </c>
      <c r="B33" s="393"/>
      <c r="C33" s="393"/>
      <c r="D33" s="393"/>
      <c r="E33" s="393"/>
      <c r="F33" s="393"/>
      <c r="G33" s="394"/>
      <c r="H33" s="254">
        <v>7700095100</v>
      </c>
      <c r="I33" s="253">
        <v>1</v>
      </c>
      <c r="J33" s="253">
        <v>13</v>
      </c>
      <c r="K33" s="238">
        <v>800</v>
      </c>
      <c r="L33" s="252"/>
      <c r="M33" s="237"/>
      <c r="N33" s="237"/>
      <c r="O33" s="251"/>
      <c r="P33" s="251">
        <v>1600</v>
      </c>
      <c r="Q33" s="251">
        <v>0</v>
      </c>
      <c r="R33" s="250">
        <v>0</v>
      </c>
    </row>
    <row r="34" spans="1:18" ht="15.95" customHeight="1" x14ac:dyDescent="0.2">
      <c r="A34" s="399" t="s">
        <v>266</v>
      </c>
      <c r="B34" s="399"/>
      <c r="C34" s="399"/>
      <c r="D34" s="399"/>
      <c r="E34" s="399"/>
      <c r="F34" s="399"/>
      <c r="G34" s="400"/>
      <c r="H34" s="254"/>
      <c r="I34" s="260">
        <v>2</v>
      </c>
      <c r="J34" s="253"/>
      <c r="K34" s="238"/>
      <c r="L34" s="252"/>
      <c r="M34" s="237"/>
      <c r="N34" s="237"/>
      <c r="O34" s="251"/>
      <c r="P34" s="256">
        <f t="shared" ref="P34:R36" si="4">P35</f>
        <v>102000</v>
      </c>
      <c r="Q34" s="256">
        <f t="shared" si="4"/>
        <v>103000</v>
      </c>
      <c r="R34" s="255">
        <f t="shared" si="4"/>
        <v>107100</v>
      </c>
    </row>
    <row r="35" spans="1:18" ht="15.95" customHeight="1" x14ac:dyDescent="0.2">
      <c r="A35" s="395" t="s">
        <v>265</v>
      </c>
      <c r="B35" s="395"/>
      <c r="C35" s="395"/>
      <c r="D35" s="395"/>
      <c r="E35" s="395"/>
      <c r="F35" s="395"/>
      <c r="G35" s="396"/>
      <c r="H35" s="261"/>
      <c r="I35" s="260">
        <v>2</v>
      </c>
      <c r="J35" s="260">
        <v>3</v>
      </c>
      <c r="K35" s="259"/>
      <c r="L35" s="258"/>
      <c r="M35" s="257"/>
      <c r="N35" s="257"/>
      <c r="O35" s="256"/>
      <c r="P35" s="256">
        <f t="shared" si="4"/>
        <v>102000</v>
      </c>
      <c r="Q35" s="256">
        <f t="shared" si="4"/>
        <v>103000</v>
      </c>
      <c r="R35" s="255">
        <f t="shared" si="4"/>
        <v>107100</v>
      </c>
    </row>
    <row r="36" spans="1:18" ht="48.75" customHeight="1" x14ac:dyDescent="0.2">
      <c r="A36" s="393" t="s">
        <v>241</v>
      </c>
      <c r="B36" s="393"/>
      <c r="C36" s="393"/>
      <c r="D36" s="393"/>
      <c r="E36" s="393"/>
      <c r="F36" s="393"/>
      <c r="G36" s="394"/>
      <c r="H36" s="265">
        <v>6000000000</v>
      </c>
      <c r="I36" s="253">
        <v>2</v>
      </c>
      <c r="J36" s="253">
        <v>3</v>
      </c>
      <c r="K36" s="238"/>
      <c r="L36" s="252"/>
      <c r="M36" s="237"/>
      <c r="N36" s="237"/>
      <c r="O36" s="251"/>
      <c r="P36" s="251">
        <f t="shared" si="4"/>
        <v>102000</v>
      </c>
      <c r="Q36" s="251">
        <f t="shared" si="4"/>
        <v>103000</v>
      </c>
      <c r="R36" s="250">
        <f t="shared" si="4"/>
        <v>107100</v>
      </c>
    </row>
    <row r="37" spans="1:18" ht="33" customHeight="1" x14ac:dyDescent="0.2">
      <c r="A37" s="393" t="s">
        <v>264</v>
      </c>
      <c r="B37" s="393"/>
      <c r="C37" s="393"/>
      <c r="D37" s="393"/>
      <c r="E37" s="393"/>
      <c r="F37" s="393"/>
      <c r="G37" s="394"/>
      <c r="H37" s="265">
        <v>6320000000</v>
      </c>
      <c r="I37" s="253">
        <v>2</v>
      </c>
      <c r="J37" s="253">
        <v>3</v>
      </c>
      <c r="K37" s="238"/>
      <c r="L37" s="252"/>
      <c r="M37" s="237"/>
      <c r="N37" s="237"/>
      <c r="O37" s="251"/>
      <c r="P37" s="251">
        <f>P38+P39</f>
        <v>102000</v>
      </c>
      <c r="Q37" s="251">
        <f>Q38+Q39</f>
        <v>103000</v>
      </c>
      <c r="R37" s="250">
        <f>R38+R39</f>
        <v>107100</v>
      </c>
    </row>
    <row r="38" spans="1:18" ht="24" customHeight="1" x14ac:dyDescent="0.2">
      <c r="A38" s="393" t="s">
        <v>262</v>
      </c>
      <c r="B38" s="393"/>
      <c r="C38" s="393"/>
      <c r="D38" s="393"/>
      <c r="E38" s="393"/>
      <c r="F38" s="393"/>
      <c r="G38" s="394"/>
      <c r="H38" s="254">
        <v>6320051180</v>
      </c>
      <c r="I38" s="253">
        <v>2</v>
      </c>
      <c r="J38" s="253">
        <v>3</v>
      </c>
      <c r="K38" s="238">
        <v>100</v>
      </c>
      <c r="L38" s="252"/>
      <c r="M38" s="237"/>
      <c r="N38" s="237"/>
      <c r="O38" s="251"/>
      <c r="P38" s="251">
        <v>101556</v>
      </c>
      <c r="Q38" s="251">
        <v>101556</v>
      </c>
      <c r="R38" s="250">
        <v>101556</v>
      </c>
    </row>
    <row r="39" spans="1:18" ht="37.5" customHeight="1" x14ac:dyDescent="0.2">
      <c r="A39" s="397" t="s">
        <v>259</v>
      </c>
      <c r="B39" s="397"/>
      <c r="C39" s="397"/>
      <c r="D39" s="397"/>
      <c r="E39" s="397"/>
      <c r="F39" s="397"/>
      <c r="G39" s="398"/>
      <c r="H39" s="254">
        <v>6320051180</v>
      </c>
      <c r="I39" s="253">
        <v>2</v>
      </c>
      <c r="J39" s="253">
        <v>3</v>
      </c>
      <c r="K39" s="238">
        <v>200</v>
      </c>
      <c r="L39" s="264"/>
      <c r="M39" s="263"/>
      <c r="N39" s="263"/>
      <c r="O39" s="262"/>
      <c r="P39" s="251">
        <v>444</v>
      </c>
      <c r="Q39" s="251">
        <v>1444</v>
      </c>
      <c r="R39" s="250">
        <v>5544</v>
      </c>
    </row>
    <row r="40" spans="1:18" ht="24.75" customHeight="1" x14ac:dyDescent="0.2">
      <c r="A40" s="395" t="s">
        <v>258</v>
      </c>
      <c r="B40" s="395"/>
      <c r="C40" s="395"/>
      <c r="D40" s="395"/>
      <c r="E40" s="395"/>
      <c r="F40" s="395"/>
      <c r="G40" s="396"/>
      <c r="H40" s="254"/>
      <c r="I40" s="260">
        <v>3</v>
      </c>
      <c r="J40" s="260"/>
      <c r="K40" s="259"/>
      <c r="L40" s="258"/>
      <c r="M40" s="257"/>
      <c r="N40" s="257"/>
      <c r="O40" s="256"/>
      <c r="P40" s="256">
        <f>P41+P46</f>
        <v>143300</v>
      </c>
      <c r="Q40" s="256">
        <f>Q41+Q46</f>
        <v>4119</v>
      </c>
      <c r="R40" s="255">
        <f>R41</f>
        <v>0</v>
      </c>
    </row>
    <row r="41" spans="1:18" ht="15.95" customHeight="1" x14ac:dyDescent="0.2">
      <c r="A41" s="395" t="s">
        <v>257</v>
      </c>
      <c r="B41" s="395"/>
      <c r="C41" s="395"/>
      <c r="D41" s="395"/>
      <c r="E41" s="395"/>
      <c r="F41" s="395"/>
      <c r="G41" s="396"/>
      <c r="H41" s="254"/>
      <c r="I41" s="260">
        <v>3</v>
      </c>
      <c r="J41" s="260">
        <v>10</v>
      </c>
      <c r="K41" s="259"/>
      <c r="L41" s="258"/>
      <c r="M41" s="257"/>
      <c r="N41" s="257"/>
      <c r="O41" s="256"/>
      <c r="P41" s="256">
        <f t="shared" ref="P41:Q44" si="5">P42</f>
        <v>137300</v>
      </c>
      <c r="Q41" s="256">
        <f t="shared" si="5"/>
        <v>0</v>
      </c>
      <c r="R41" s="255">
        <f>R42</f>
        <v>0</v>
      </c>
    </row>
    <row r="42" spans="1:18" ht="48" customHeight="1" x14ac:dyDescent="0.2">
      <c r="A42" s="393" t="s">
        <v>241</v>
      </c>
      <c r="B42" s="393"/>
      <c r="C42" s="393"/>
      <c r="D42" s="393"/>
      <c r="E42" s="393"/>
      <c r="F42" s="393"/>
      <c r="G42" s="394"/>
      <c r="H42" s="254">
        <v>6300000000</v>
      </c>
      <c r="I42" s="253">
        <v>3</v>
      </c>
      <c r="J42" s="253">
        <v>10</v>
      </c>
      <c r="K42" s="238"/>
      <c r="L42" s="252"/>
      <c r="M42" s="237"/>
      <c r="N42" s="237"/>
      <c r="O42" s="251"/>
      <c r="P42" s="251">
        <f t="shared" si="5"/>
        <v>137300</v>
      </c>
      <c r="Q42" s="251">
        <f t="shared" si="5"/>
        <v>0</v>
      </c>
      <c r="R42" s="250">
        <f>R43</f>
        <v>0</v>
      </c>
    </row>
    <row r="43" spans="1:18" ht="38.25" customHeight="1" x14ac:dyDescent="0.2">
      <c r="A43" s="397" t="s">
        <v>256</v>
      </c>
      <c r="B43" s="397"/>
      <c r="C43" s="397"/>
      <c r="D43" s="397"/>
      <c r="E43" s="397"/>
      <c r="F43" s="397"/>
      <c r="G43" s="398"/>
      <c r="H43" s="254">
        <v>6330000000</v>
      </c>
      <c r="I43" s="253">
        <v>3</v>
      </c>
      <c r="J43" s="253">
        <v>10</v>
      </c>
      <c r="K43" s="238"/>
      <c r="L43" s="252"/>
      <c r="M43" s="237"/>
      <c r="N43" s="237"/>
      <c r="O43" s="251"/>
      <c r="P43" s="251">
        <f t="shared" si="5"/>
        <v>137300</v>
      </c>
      <c r="Q43" s="251">
        <f t="shared" si="5"/>
        <v>0</v>
      </c>
      <c r="R43" s="250">
        <f>R44</f>
        <v>0</v>
      </c>
    </row>
    <row r="44" spans="1:18" ht="33.75" customHeight="1" x14ac:dyDescent="0.2">
      <c r="A44" s="393" t="s">
        <v>255</v>
      </c>
      <c r="B44" s="393"/>
      <c r="C44" s="393"/>
      <c r="D44" s="393"/>
      <c r="E44" s="393"/>
      <c r="F44" s="393"/>
      <c r="G44" s="394"/>
      <c r="H44" s="254">
        <v>6330095020</v>
      </c>
      <c r="I44" s="253">
        <v>3</v>
      </c>
      <c r="J44" s="253">
        <v>10</v>
      </c>
      <c r="K44" s="238"/>
      <c r="L44" s="252"/>
      <c r="M44" s="237"/>
      <c r="N44" s="237"/>
      <c r="O44" s="251"/>
      <c r="P44" s="251">
        <f t="shared" si="5"/>
        <v>137300</v>
      </c>
      <c r="Q44" s="251">
        <f t="shared" si="5"/>
        <v>0</v>
      </c>
      <c r="R44" s="250">
        <f>R45</f>
        <v>0</v>
      </c>
    </row>
    <row r="45" spans="1:18" ht="21" customHeight="1" x14ac:dyDescent="0.2">
      <c r="A45" s="393" t="s">
        <v>235</v>
      </c>
      <c r="B45" s="393"/>
      <c r="C45" s="393"/>
      <c r="D45" s="393"/>
      <c r="E45" s="393"/>
      <c r="F45" s="393"/>
      <c r="G45" s="394"/>
      <c r="H45" s="254">
        <v>6330095020</v>
      </c>
      <c r="I45" s="253">
        <v>3</v>
      </c>
      <c r="J45" s="253">
        <v>10</v>
      </c>
      <c r="K45" s="238">
        <v>200</v>
      </c>
      <c r="L45" s="252"/>
      <c r="M45" s="237"/>
      <c r="N45" s="237"/>
      <c r="O45" s="251"/>
      <c r="P45" s="251">
        <v>137300</v>
      </c>
      <c r="Q45" s="251">
        <v>0</v>
      </c>
      <c r="R45" s="250">
        <v>0</v>
      </c>
    </row>
    <row r="46" spans="1:18" ht="25.5" customHeight="1" x14ac:dyDescent="0.2">
      <c r="A46" s="395" t="s">
        <v>254</v>
      </c>
      <c r="B46" s="395"/>
      <c r="C46" s="395"/>
      <c r="D46" s="395"/>
      <c r="E46" s="395"/>
      <c r="F46" s="395"/>
      <c r="G46" s="396"/>
      <c r="H46" s="254"/>
      <c r="I46" s="260">
        <v>3</v>
      </c>
      <c r="J46" s="260">
        <v>14</v>
      </c>
      <c r="K46" s="259"/>
      <c r="L46" s="258"/>
      <c r="M46" s="257"/>
      <c r="N46" s="257"/>
      <c r="O46" s="256"/>
      <c r="P46" s="256">
        <f t="shared" ref="P46:R48" si="6">P47</f>
        <v>6000</v>
      </c>
      <c r="Q46" s="256">
        <f t="shared" si="6"/>
        <v>4119</v>
      </c>
      <c r="R46" s="255">
        <f t="shared" si="6"/>
        <v>0</v>
      </c>
    </row>
    <row r="47" spans="1:18" ht="24" customHeight="1" x14ac:dyDescent="0.2">
      <c r="A47" s="397" t="s">
        <v>269</v>
      </c>
      <c r="B47" s="397"/>
      <c r="C47" s="397"/>
      <c r="D47" s="397"/>
      <c r="E47" s="397"/>
      <c r="F47" s="397"/>
      <c r="G47" s="398"/>
      <c r="H47" s="254">
        <v>7700000000</v>
      </c>
      <c r="I47" s="253">
        <v>3</v>
      </c>
      <c r="J47" s="253">
        <v>14</v>
      </c>
      <c r="K47" s="238"/>
      <c r="L47" s="252"/>
      <c r="M47" s="237"/>
      <c r="N47" s="237"/>
      <c r="O47" s="251"/>
      <c r="P47" s="251">
        <f t="shared" si="6"/>
        <v>6000</v>
      </c>
      <c r="Q47" s="251">
        <f t="shared" si="6"/>
        <v>4119</v>
      </c>
      <c r="R47" s="250">
        <f t="shared" si="6"/>
        <v>0</v>
      </c>
    </row>
    <row r="48" spans="1:18" ht="15.95" customHeight="1" x14ac:dyDescent="0.2">
      <c r="A48" s="393" t="s">
        <v>252</v>
      </c>
      <c r="B48" s="393"/>
      <c r="C48" s="393"/>
      <c r="D48" s="393"/>
      <c r="E48" s="393"/>
      <c r="F48" s="393"/>
      <c r="G48" s="394"/>
      <c r="H48" s="254">
        <v>7700020040</v>
      </c>
      <c r="I48" s="253">
        <v>3</v>
      </c>
      <c r="J48" s="253">
        <v>14</v>
      </c>
      <c r="K48" s="238"/>
      <c r="L48" s="252"/>
      <c r="M48" s="237"/>
      <c r="N48" s="237"/>
      <c r="O48" s="251"/>
      <c r="P48" s="251">
        <f t="shared" si="6"/>
        <v>6000</v>
      </c>
      <c r="Q48" s="251">
        <f t="shared" si="6"/>
        <v>4119</v>
      </c>
      <c r="R48" s="250">
        <f t="shared" si="6"/>
        <v>0</v>
      </c>
    </row>
    <row r="49" spans="1:18" ht="25.5" customHeight="1" x14ac:dyDescent="0.2">
      <c r="A49" s="393" t="s">
        <v>235</v>
      </c>
      <c r="B49" s="393"/>
      <c r="C49" s="393"/>
      <c r="D49" s="393"/>
      <c r="E49" s="393"/>
      <c r="F49" s="393"/>
      <c r="G49" s="394"/>
      <c r="H49" s="254">
        <v>7700020040</v>
      </c>
      <c r="I49" s="253">
        <v>3</v>
      </c>
      <c r="J49" s="253">
        <v>14</v>
      </c>
      <c r="K49" s="238">
        <v>200</v>
      </c>
      <c r="L49" s="252"/>
      <c r="M49" s="237"/>
      <c r="N49" s="237"/>
      <c r="O49" s="251"/>
      <c r="P49" s="251">
        <v>6000</v>
      </c>
      <c r="Q49" s="251">
        <v>4119</v>
      </c>
      <c r="R49" s="250">
        <v>0</v>
      </c>
    </row>
    <row r="50" spans="1:18" ht="15.95" customHeight="1" x14ac:dyDescent="0.2">
      <c r="A50" s="395" t="s">
        <v>251</v>
      </c>
      <c r="B50" s="395"/>
      <c r="C50" s="395"/>
      <c r="D50" s="395"/>
      <c r="E50" s="395"/>
      <c r="F50" s="395"/>
      <c r="G50" s="396"/>
      <c r="H50" s="254"/>
      <c r="I50" s="260">
        <v>4</v>
      </c>
      <c r="J50" s="253"/>
      <c r="K50" s="238"/>
      <c r="L50" s="252"/>
      <c r="M50" s="237"/>
      <c r="N50" s="237"/>
      <c r="O50" s="251"/>
      <c r="P50" s="256">
        <f t="shared" ref="P50:R53" si="7">P51</f>
        <v>704000</v>
      </c>
      <c r="Q50" s="256">
        <f t="shared" si="7"/>
        <v>728000</v>
      </c>
      <c r="R50" s="255">
        <f t="shared" si="7"/>
        <v>756000</v>
      </c>
    </row>
    <row r="51" spans="1:18" ht="15.95" customHeight="1" x14ac:dyDescent="0.2">
      <c r="A51" s="395" t="s">
        <v>250</v>
      </c>
      <c r="B51" s="395"/>
      <c r="C51" s="395"/>
      <c r="D51" s="395"/>
      <c r="E51" s="395"/>
      <c r="F51" s="395"/>
      <c r="G51" s="396"/>
      <c r="H51" s="261"/>
      <c r="I51" s="260">
        <v>4</v>
      </c>
      <c r="J51" s="260">
        <v>9</v>
      </c>
      <c r="K51" s="259"/>
      <c r="L51" s="258"/>
      <c r="M51" s="257"/>
      <c r="N51" s="257"/>
      <c r="O51" s="256"/>
      <c r="P51" s="256">
        <f t="shared" si="7"/>
        <v>704000</v>
      </c>
      <c r="Q51" s="256">
        <f t="shared" si="7"/>
        <v>728000</v>
      </c>
      <c r="R51" s="255">
        <f t="shared" si="7"/>
        <v>756000</v>
      </c>
    </row>
    <row r="52" spans="1:18" ht="69.75" customHeight="1" x14ac:dyDescent="0.2">
      <c r="A52" s="397" t="s">
        <v>241</v>
      </c>
      <c r="B52" s="397"/>
      <c r="C52" s="397"/>
      <c r="D52" s="397"/>
      <c r="E52" s="397"/>
      <c r="F52" s="397"/>
      <c r="G52" s="398"/>
      <c r="H52" s="254">
        <v>6300000000</v>
      </c>
      <c r="I52" s="253">
        <v>4</v>
      </c>
      <c r="J52" s="253">
        <v>9</v>
      </c>
      <c r="K52" s="238"/>
      <c r="L52" s="252"/>
      <c r="M52" s="237"/>
      <c r="N52" s="237"/>
      <c r="O52" s="251"/>
      <c r="P52" s="251">
        <f t="shared" si="7"/>
        <v>704000</v>
      </c>
      <c r="Q52" s="251">
        <f t="shared" si="7"/>
        <v>728000</v>
      </c>
      <c r="R52" s="250">
        <f t="shared" si="7"/>
        <v>756000</v>
      </c>
    </row>
    <row r="53" spans="1:18" ht="32.25" customHeight="1" x14ac:dyDescent="0.2">
      <c r="A53" s="393" t="s">
        <v>249</v>
      </c>
      <c r="B53" s="393"/>
      <c r="C53" s="393"/>
      <c r="D53" s="393"/>
      <c r="E53" s="393"/>
      <c r="F53" s="393"/>
      <c r="G53" s="394"/>
      <c r="H53" s="254">
        <v>6340000000</v>
      </c>
      <c r="I53" s="253">
        <v>4</v>
      </c>
      <c r="J53" s="253">
        <v>9</v>
      </c>
      <c r="K53" s="238"/>
      <c r="L53" s="252"/>
      <c r="M53" s="237"/>
      <c r="N53" s="237"/>
      <c r="O53" s="251"/>
      <c r="P53" s="251">
        <f t="shared" si="7"/>
        <v>704000</v>
      </c>
      <c r="Q53" s="251">
        <f t="shared" si="7"/>
        <v>728000</v>
      </c>
      <c r="R53" s="250">
        <f t="shared" si="7"/>
        <v>756000</v>
      </c>
    </row>
    <row r="54" spans="1:18" ht="32.25" customHeight="1" x14ac:dyDescent="0.2">
      <c r="A54" s="393" t="s">
        <v>248</v>
      </c>
      <c r="B54" s="393"/>
      <c r="C54" s="393"/>
      <c r="D54" s="393"/>
      <c r="E54" s="393"/>
      <c r="F54" s="393"/>
      <c r="G54" s="394"/>
      <c r="H54" s="254">
        <v>6340095280</v>
      </c>
      <c r="I54" s="253">
        <v>4</v>
      </c>
      <c r="J54" s="253">
        <v>9</v>
      </c>
      <c r="K54" s="238">
        <v>200</v>
      </c>
      <c r="L54" s="252"/>
      <c r="M54" s="237"/>
      <c r="N54" s="237"/>
      <c r="O54" s="251"/>
      <c r="P54" s="251">
        <v>704000</v>
      </c>
      <c r="Q54" s="251">
        <v>728000</v>
      </c>
      <c r="R54" s="250">
        <v>756000</v>
      </c>
    </row>
    <row r="55" spans="1:18" ht="15.95" customHeight="1" x14ac:dyDescent="0.2">
      <c r="A55" s="395" t="s">
        <v>247</v>
      </c>
      <c r="B55" s="395"/>
      <c r="C55" s="395"/>
      <c r="D55" s="395"/>
      <c r="E55" s="395"/>
      <c r="F55" s="395"/>
      <c r="G55" s="396"/>
      <c r="H55" s="261"/>
      <c r="I55" s="260">
        <v>5</v>
      </c>
      <c r="J55" s="260"/>
      <c r="K55" s="259"/>
      <c r="L55" s="258"/>
      <c r="M55" s="257"/>
      <c r="N55" s="257"/>
      <c r="O55" s="256"/>
      <c r="P55" s="256">
        <f t="shared" ref="P55:R58" si="8">P56</f>
        <v>41900</v>
      </c>
      <c r="Q55" s="256">
        <f t="shared" si="8"/>
        <v>0</v>
      </c>
      <c r="R55" s="255">
        <f t="shared" si="8"/>
        <v>0</v>
      </c>
    </row>
    <row r="56" spans="1:18" ht="15.95" customHeight="1" x14ac:dyDescent="0.2">
      <c r="A56" s="399" t="s">
        <v>246</v>
      </c>
      <c r="B56" s="397"/>
      <c r="C56" s="397"/>
      <c r="D56" s="397"/>
      <c r="E56" s="397"/>
      <c r="F56" s="397"/>
      <c r="G56" s="398"/>
      <c r="H56" s="261"/>
      <c r="I56" s="260">
        <v>5</v>
      </c>
      <c r="J56" s="260">
        <v>3</v>
      </c>
      <c r="K56" s="259"/>
      <c r="L56" s="258"/>
      <c r="M56" s="257"/>
      <c r="N56" s="257"/>
      <c r="O56" s="256"/>
      <c r="P56" s="256">
        <f t="shared" si="8"/>
        <v>41900</v>
      </c>
      <c r="Q56" s="256">
        <f t="shared" si="8"/>
        <v>0</v>
      </c>
      <c r="R56" s="255">
        <f t="shared" si="8"/>
        <v>0</v>
      </c>
    </row>
    <row r="57" spans="1:18" ht="46.5" customHeight="1" x14ac:dyDescent="0.2">
      <c r="A57" s="393" t="s">
        <v>241</v>
      </c>
      <c r="B57" s="393"/>
      <c r="C57" s="393"/>
      <c r="D57" s="393"/>
      <c r="E57" s="393"/>
      <c r="F57" s="393"/>
      <c r="G57" s="394"/>
      <c r="H57" s="254">
        <v>6300000000</v>
      </c>
      <c r="I57" s="253">
        <v>5</v>
      </c>
      <c r="J57" s="253">
        <v>3</v>
      </c>
      <c r="K57" s="238"/>
      <c r="L57" s="252"/>
      <c r="M57" s="237"/>
      <c r="N57" s="237"/>
      <c r="O57" s="251"/>
      <c r="P57" s="251">
        <f t="shared" si="8"/>
        <v>41900</v>
      </c>
      <c r="Q57" s="251">
        <f t="shared" si="8"/>
        <v>0</v>
      </c>
      <c r="R57" s="250">
        <f t="shared" si="8"/>
        <v>0</v>
      </c>
    </row>
    <row r="58" spans="1:18" ht="23.25" customHeight="1" x14ac:dyDescent="0.2">
      <c r="A58" s="393" t="s">
        <v>245</v>
      </c>
      <c r="B58" s="393"/>
      <c r="C58" s="393"/>
      <c r="D58" s="393"/>
      <c r="E58" s="393"/>
      <c r="F58" s="393"/>
      <c r="G58" s="394"/>
      <c r="H58" s="254">
        <v>6350000000</v>
      </c>
      <c r="I58" s="253">
        <v>5</v>
      </c>
      <c r="J58" s="253">
        <v>3</v>
      </c>
      <c r="K58" s="238"/>
      <c r="L58" s="252"/>
      <c r="M58" s="237"/>
      <c r="N58" s="237"/>
      <c r="O58" s="251"/>
      <c r="P58" s="251">
        <f t="shared" si="8"/>
        <v>41900</v>
      </c>
      <c r="Q58" s="251">
        <f t="shared" si="8"/>
        <v>0</v>
      </c>
      <c r="R58" s="250">
        <f t="shared" si="8"/>
        <v>0</v>
      </c>
    </row>
    <row r="59" spans="1:18" ht="34.5" customHeight="1" x14ac:dyDescent="0.2">
      <c r="A59" s="393" t="s">
        <v>244</v>
      </c>
      <c r="B59" s="393"/>
      <c r="C59" s="393"/>
      <c r="D59" s="393"/>
      <c r="E59" s="393"/>
      <c r="F59" s="393"/>
      <c r="G59" s="394"/>
      <c r="H59" s="254">
        <v>6350095310</v>
      </c>
      <c r="I59" s="253">
        <v>5</v>
      </c>
      <c r="J59" s="253">
        <v>3</v>
      </c>
      <c r="K59" s="238">
        <v>200</v>
      </c>
      <c r="L59" s="252"/>
      <c r="M59" s="237"/>
      <c r="N59" s="237"/>
      <c r="O59" s="251"/>
      <c r="P59" s="251">
        <v>41900</v>
      </c>
      <c r="Q59" s="251">
        <v>0</v>
      </c>
      <c r="R59" s="250">
        <v>0</v>
      </c>
    </row>
    <row r="60" spans="1:18" ht="15.95" customHeight="1" x14ac:dyDescent="0.2">
      <c r="A60" s="399" t="s">
        <v>243</v>
      </c>
      <c r="B60" s="399"/>
      <c r="C60" s="399"/>
      <c r="D60" s="399"/>
      <c r="E60" s="399"/>
      <c r="F60" s="399"/>
      <c r="G60" s="400"/>
      <c r="H60" s="261"/>
      <c r="I60" s="260">
        <v>8</v>
      </c>
      <c r="J60" s="260"/>
      <c r="K60" s="259"/>
      <c r="L60" s="258"/>
      <c r="M60" s="257"/>
      <c r="N60" s="257"/>
      <c r="O60" s="256"/>
      <c r="P60" s="256">
        <f t="shared" ref="P60:R62" si="9">P61</f>
        <v>2153900</v>
      </c>
      <c r="Q60" s="256">
        <f t="shared" si="9"/>
        <v>2145481</v>
      </c>
      <c r="R60" s="255">
        <f t="shared" si="9"/>
        <v>2133900</v>
      </c>
    </row>
    <row r="61" spans="1:18" ht="15.95" customHeight="1" x14ac:dyDescent="0.2">
      <c r="A61" s="395" t="s">
        <v>242</v>
      </c>
      <c r="B61" s="395"/>
      <c r="C61" s="395"/>
      <c r="D61" s="395"/>
      <c r="E61" s="395"/>
      <c r="F61" s="395"/>
      <c r="G61" s="396"/>
      <c r="H61" s="254">
        <v>6300000000</v>
      </c>
      <c r="I61" s="260">
        <v>8</v>
      </c>
      <c r="J61" s="260">
        <v>1</v>
      </c>
      <c r="K61" s="259"/>
      <c r="L61" s="258"/>
      <c r="M61" s="257"/>
      <c r="N61" s="257"/>
      <c r="O61" s="256"/>
      <c r="P61" s="256">
        <f t="shared" si="9"/>
        <v>2153900</v>
      </c>
      <c r="Q61" s="256">
        <f t="shared" si="9"/>
        <v>2145481</v>
      </c>
      <c r="R61" s="255">
        <f t="shared" si="9"/>
        <v>2133900</v>
      </c>
    </row>
    <row r="62" spans="1:18" ht="48" customHeight="1" x14ac:dyDescent="0.2">
      <c r="A62" s="393" t="s">
        <v>241</v>
      </c>
      <c r="B62" s="393"/>
      <c r="C62" s="393"/>
      <c r="D62" s="393"/>
      <c r="E62" s="393"/>
      <c r="F62" s="393"/>
      <c r="G62" s="394"/>
      <c r="H62" s="254">
        <v>6300000000</v>
      </c>
      <c r="I62" s="253">
        <v>8</v>
      </c>
      <c r="J62" s="253">
        <v>1</v>
      </c>
      <c r="K62" s="238"/>
      <c r="L62" s="252"/>
      <c r="M62" s="237"/>
      <c r="N62" s="237"/>
      <c r="O62" s="251"/>
      <c r="P62" s="251">
        <f t="shared" si="9"/>
        <v>2153900</v>
      </c>
      <c r="Q62" s="251">
        <f t="shared" si="9"/>
        <v>2145481</v>
      </c>
      <c r="R62" s="250">
        <f t="shared" si="9"/>
        <v>2133900</v>
      </c>
    </row>
    <row r="63" spans="1:18" ht="25.5" customHeight="1" x14ac:dyDescent="0.2">
      <c r="A63" s="241" t="s">
        <v>240</v>
      </c>
      <c r="B63" s="241"/>
      <c r="C63" s="241"/>
      <c r="D63" s="241"/>
      <c r="E63" s="46"/>
      <c r="F63" s="401" t="s">
        <v>240</v>
      </c>
      <c r="G63" s="402"/>
      <c r="H63" s="249">
        <v>6360000000</v>
      </c>
      <c r="I63" s="248">
        <v>8</v>
      </c>
      <c r="J63" s="248">
        <v>1</v>
      </c>
      <c r="K63" s="247"/>
      <c r="L63" s="246"/>
      <c r="M63" s="245"/>
      <c r="N63" s="245"/>
      <c r="O63" s="244"/>
      <c r="P63" s="244">
        <f>P67+P68</f>
        <v>2153900</v>
      </c>
      <c r="Q63" s="244">
        <f>Q67+Q68</f>
        <v>2145481</v>
      </c>
      <c r="R63" s="243">
        <f>R67+R68</f>
        <v>2133900</v>
      </c>
    </row>
    <row r="64" spans="1:18" ht="0.75" hidden="1" customHeight="1" thickBot="1" x14ac:dyDescent="0.25">
      <c r="A64" s="242"/>
      <c r="B64" s="241"/>
      <c r="C64" s="241"/>
      <c r="D64" s="241"/>
      <c r="E64" s="241"/>
      <c r="F64" s="241"/>
      <c r="G64" s="241"/>
      <c r="H64" s="249"/>
      <c r="I64" s="248"/>
      <c r="J64" s="248"/>
      <c r="K64" s="247"/>
      <c r="L64" s="246"/>
      <c r="M64" s="245"/>
      <c r="N64" s="245"/>
      <c r="O64" s="244"/>
      <c r="P64" s="244"/>
      <c r="Q64" s="244"/>
      <c r="R64" s="243"/>
    </row>
    <row r="65" spans="1:18" ht="3" customHeight="1" x14ac:dyDescent="0.2">
      <c r="A65" s="242"/>
      <c r="B65" s="241"/>
      <c r="C65" s="241"/>
      <c r="D65" s="241"/>
      <c r="E65" s="241"/>
      <c r="F65" s="241"/>
      <c r="G65" s="241"/>
      <c r="H65" s="249"/>
      <c r="I65" s="248"/>
      <c r="J65" s="248"/>
      <c r="K65" s="247"/>
      <c r="L65" s="246"/>
      <c r="M65" s="245"/>
      <c r="N65" s="245"/>
      <c r="O65" s="244"/>
      <c r="P65" s="244"/>
      <c r="Q65" s="244"/>
      <c r="R65" s="243"/>
    </row>
    <row r="66" spans="1:18" ht="15" hidden="1" customHeight="1" x14ac:dyDescent="0.2">
      <c r="A66" s="242"/>
      <c r="B66" s="241"/>
      <c r="C66" s="241"/>
      <c r="D66" s="241"/>
      <c r="E66" s="241"/>
      <c r="F66" s="241"/>
      <c r="G66" s="241"/>
      <c r="H66" s="249"/>
      <c r="I66" s="248"/>
      <c r="J66" s="248"/>
      <c r="K66" s="247"/>
      <c r="L66" s="246"/>
      <c r="M66" s="245"/>
      <c r="N66" s="245"/>
      <c r="O66" s="244"/>
      <c r="P66" s="244"/>
      <c r="Q66" s="244"/>
      <c r="R66" s="243"/>
    </row>
    <row r="67" spans="1:18" ht="37.5" customHeight="1" x14ac:dyDescent="0.2">
      <c r="A67" s="242"/>
      <c r="B67" s="241"/>
      <c r="C67" s="241"/>
      <c r="D67" s="241"/>
      <c r="E67" s="241"/>
      <c r="F67" s="406" t="s">
        <v>239</v>
      </c>
      <c r="G67" s="406"/>
      <c r="H67" s="240">
        <v>6360095220</v>
      </c>
      <c r="I67" s="239">
        <v>8</v>
      </c>
      <c r="J67" s="239">
        <v>1</v>
      </c>
      <c r="K67" s="238">
        <v>500</v>
      </c>
      <c r="L67" s="238"/>
      <c r="M67" s="237"/>
      <c r="N67" s="237"/>
      <c r="O67" s="237"/>
      <c r="P67" s="237">
        <v>2133900</v>
      </c>
      <c r="Q67" s="237">
        <v>2133900</v>
      </c>
      <c r="R67" s="237">
        <v>2133900</v>
      </c>
    </row>
    <row r="68" spans="1:18" ht="37.5" customHeight="1" thickBot="1" x14ac:dyDescent="0.25">
      <c r="A68" s="242"/>
      <c r="B68" s="241"/>
      <c r="C68" s="241"/>
      <c r="D68" s="241"/>
      <c r="E68" s="241"/>
      <c r="F68" s="407" t="s">
        <v>236</v>
      </c>
      <c r="G68" s="408"/>
      <c r="H68" s="240">
        <v>6360095220</v>
      </c>
      <c r="I68" s="239">
        <v>8</v>
      </c>
      <c r="J68" s="239">
        <v>1</v>
      </c>
      <c r="K68" s="238">
        <v>200</v>
      </c>
      <c r="L68" s="238"/>
      <c r="M68" s="237"/>
      <c r="N68" s="237"/>
      <c r="O68" s="237"/>
      <c r="P68" s="237">
        <v>20000</v>
      </c>
      <c r="Q68" s="237">
        <v>11581</v>
      </c>
      <c r="R68" s="237">
        <v>0</v>
      </c>
    </row>
    <row r="69" spans="1:18" ht="12.75" customHeight="1" thickBot="1" x14ac:dyDescent="0.25">
      <c r="A69" s="236" t="s">
        <v>309</v>
      </c>
      <c r="B69" s="235"/>
      <c r="C69" s="235"/>
      <c r="D69" s="234"/>
      <c r="E69" s="234"/>
      <c r="F69" s="233"/>
      <c r="G69" s="233"/>
      <c r="H69" s="232" t="s">
        <v>308</v>
      </c>
      <c r="I69" s="232" t="s">
        <v>308</v>
      </c>
      <c r="J69" s="232" t="s">
        <v>308</v>
      </c>
      <c r="K69" s="232" t="s">
        <v>308</v>
      </c>
      <c r="L69" s="231" t="s">
        <v>307</v>
      </c>
      <c r="M69" s="230">
        <v>1015301112</v>
      </c>
      <c r="N69" s="230">
        <v>907212262</v>
      </c>
      <c r="O69" s="229">
        <v>905438062</v>
      </c>
      <c r="P69" s="228">
        <f>P12+P34+P40+P50+P55+P60</f>
        <v>5721600</v>
      </c>
      <c r="Q69" s="228">
        <f>Q12+Q34+Q40+Q50+Q55+Q60</f>
        <v>5316600</v>
      </c>
      <c r="R69" s="227">
        <f>R12+R34+R40+R50+R55+R60</f>
        <v>5237700</v>
      </c>
    </row>
    <row r="70" spans="1:18" ht="12.75" customHeight="1" x14ac:dyDescent="0.2">
      <c r="A70" s="226"/>
      <c r="B70" s="226"/>
      <c r="C70" s="226"/>
      <c r="D70" s="226"/>
      <c r="E70" s="226"/>
      <c r="F70" s="226"/>
      <c r="G70" s="226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</row>
  </sheetData>
  <autoFilter ref="H1:H70"/>
  <mergeCells count="58">
    <mergeCell ref="F67:G67"/>
    <mergeCell ref="F68:G68"/>
    <mergeCell ref="A6:R6"/>
    <mergeCell ref="A43:G43"/>
    <mergeCell ref="A47:G47"/>
    <mergeCell ref="A11:G11"/>
    <mergeCell ref="A14:G14"/>
    <mergeCell ref="A19:G19"/>
    <mergeCell ref="A23:G23"/>
    <mergeCell ref="A28:G28"/>
    <mergeCell ref="C13:G13"/>
    <mergeCell ref="C18:G18"/>
    <mergeCell ref="B12:G12"/>
    <mergeCell ref="A7:N7"/>
    <mergeCell ref="A8:N8"/>
    <mergeCell ref="A15:G15"/>
    <mergeCell ref="A29:G29"/>
    <mergeCell ref="A16:G16"/>
    <mergeCell ref="A32:G32"/>
    <mergeCell ref="A17:G17"/>
    <mergeCell ref="A22:G22"/>
    <mergeCell ref="A26:G26"/>
    <mergeCell ref="A27:G27"/>
    <mergeCell ref="A31:G31"/>
    <mergeCell ref="A21:G21"/>
    <mergeCell ref="A25:G25"/>
    <mergeCell ref="A20:G20"/>
    <mergeCell ref="A24:G24"/>
    <mergeCell ref="A30:G30"/>
    <mergeCell ref="A42:G42"/>
    <mergeCell ref="A46:G46"/>
    <mergeCell ref="A50:G50"/>
    <mergeCell ref="A33:G33"/>
    <mergeCell ref="A37:G37"/>
    <mergeCell ref="A36:G36"/>
    <mergeCell ref="A41:G41"/>
    <mergeCell ref="A45:G45"/>
    <mergeCell ref="A49:G49"/>
    <mergeCell ref="A34:G34"/>
    <mergeCell ref="A39:G39"/>
    <mergeCell ref="A35:G35"/>
    <mergeCell ref="F63:G63"/>
    <mergeCell ref="A51:G51"/>
    <mergeCell ref="A55:G55"/>
    <mergeCell ref="A59:G59"/>
    <mergeCell ref="A44:G44"/>
    <mergeCell ref="A48:G48"/>
    <mergeCell ref="A53:G53"/>
    <mergeCell ref="A52:G52"/>
    <mergeCell ref="A56:G56"/>
    <mergeCell ref="A60:G60"/>
    <mergeCell ref="A40:G40"/>
    <mergeCell ref="A38:G38"/>
    <mergeCell ref="A57:G57"/>
    <mergeCell ref="A61:G61"/>
    <mergeCell ref="A54:G54"/>
    <mergeCell ref="A58:G58"/>
    <mergeCell ref="A62:G62"/>
  </mergeCells>
  <pageMargins left="1.1417322834645669" right="0.35433070866141736" top="0.39370078740157483" bottom="0.39370078740157483" header="0.31496062992125984" footer="0.31496062992125984"/>
  <pageSetup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Прил 11</vt:lpstr>
      <vt:lpstr>Прил 12</vt:lpstr>
      <vt:lpstr>'Прил 12'!Заголовки_для_печати</vt:lpstr>
      <vt:lpstr>'Прил 9'!Заголовки_для_печати</vt:lpstr>
      <vt:lpstr>'Прил 12'!Область_печати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2019-12-31T04:39:42Z</cp:lastPrinted>
  <dcterms:created xsi:type="dcterms:W3CDTF">2010-12-16T03:42:04Z</dcterms:created>
  <dcterms:modified xsi:type="dcterms:W3CDTF">2021-11-22T07:40:08Z</dcterms:modified>
</cp:coreProperties>
</file>