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7155"/>
  </bookViews>
  <sheets>
    <sheet name="Прил 1" sheetId="5" r:id="rId1"/>
    <sheet name="Прил 5" sheetId="6" r:id="rId2"/>
    <sheet name="Прил 6" sheetId="7" r:id="rId3"/>
    <sheet name="Прил 7" sheetId="8" r:id="rId4"/>
    <sheet name="Прил 8" sheetId="9" r:id="rId5"/>
    <sheet name="Прил 9" sheetId="10" r:id="rId6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3" hidden="1">'Прил 7'!$L$1:$L$86</definedName>
  </definedNames>
  <calcPr calcId="152511"/>
</workbook>
</file>

<file path=xl/calcChain.xml><?xml version="1.0" encoding="utf-8"?>
<calcChain xmlns="http://schemas.openxmlformats.org/spreadsheetml/2006/main">
  <c r="U73" i="10" l="1"/>
  <c r="U72" i="10" s="1"/>
  <c r="T73" i="10"/>
  <c r="T72" i="10"/>
  <c r="U69" i="10"/>
  <c r="V64" i="10"/>
  <c r="U64" i="10"/>
  <c r="V63" i="10"/>
  <c r="V62" i="10" s="1"/>
  <c r="V61" i="10" s="1"/>
  <c r="U63" i="10"/>
  <c r="U62" i="10" s="1"/>
  <c r="U61" i="10" s="1"/>
  <c r="V57" i="10"/>
  <c r="V56" i="10" s="1"/>
  <c r="V55" i="10" s="1"/>
  <c r="U57" i="10"/>
  <c r="T57" i="10"/>
  <c r="T56" i="10" s="1"/>
  <c r="T55" i="10" s="1"/>
  <c r="T50" i="10" s="1"/>
  <c r="U56" i="10"/>
  <c r="U55" i="10"/>
  <c r="W53" i="10"/>
  <c r="V53" i="10"/>
  <c r="V52" i="10" s="1"/>
  <c r="V51" i="10" s="1"/>
  <c r="V50" i="10" s="1"/>
  <c r="U53" i="10"/>
  <c r="W52" i="10"/>
  <c r="W51" i="10" s="1"/>
  <c r="W50" i="10" s="1"/>
  <c r="U52" i="10"/>
  <c r="U51" i="10" s="1"/>
  <c r="U50" i="10" s="1"/>
  <c r="U48" i="10"/>
  <c r="U47" i="10" s="1"/>
  <c r="U46" i="10" s="1"/>
  <c r="U45" i="10" s="1"/>
  <c r="T48" i="10"/>
  <c r="T47" i="10"/>
  <c r="T46" i="10" s="1"/>
  <c r="T45" i="10" s="1"/>
  <c r="T12" i="10" s="1"/>
  <c r="T75" i="10" s="1"/>
  <c r="W43" i="10"/>
  <c r="V43" i="10"/>
  <c r="U43" i="10"/>
  <c r="T43" i="10"/>
  <c r="W42" i="10"/>
  <c r="W41" i="10" s="1"/>
  <c r="W40" i="10" s="1"/>
  <c r="V42" i="10"/>
  <c r="U42" i="10"/>
  <c r="V41" i="10"/>
  <c r="V40" i="10" s="1"/>
  <c r="U41" i="10"/>
  <c r="U40" i="10"/>
  <c r="U38" i="10"/>
  <c r="U37" i="10" s="1"/>
  <c r="U36" i="10" s="1"/>
  <c r="U35" i="10" s="1"/>
  <c r="T38" i="10"/>
  <c r="T37" i="10"/>
  <c r="T36" i="10" s="1"/>
  <c r="T35" i="10" s="1"/>
  <c r="W32" i="10"/>
  <c r="V32" i="10"/>
  <c r="U32" i="10"/>
  <c r="W31" i="10"/>
  <c r="V31" i="10"/>
  <c r="U31" i="10"/>
  <c r="W27" i="10"/>
  <c r="V27" i="10"/>
  <c r="V26" i="10" s="1"/>
  <c r="V25" i="10" s="1"/>
  <c r="U27" i="10"/>
  <c r="W26" i="10"/>
  <c r="U26" i="10"/>
  <c r="U25" i="10" s="1"/>
  <c r="W25" i="10"/>
  <c r="W20" i="10"/>
  <c r="W19" i="10" s="1"/>
  <c r="W18" i="10" s="1"/>
  <c r="V20" i="10"/>
  <c r="U20" i="10"/>
  <c r="T20" i="10"/>
  <c r="V19" i="10"/>
  <c r="U19" i="10"/>
  <c r="T19" i="10"/>
  <c r="V18" i="10"/>
  <c r="U18" i="10"/>
  <c r="T18" i="10"/>
  <c r="W16" i="10"/>
  <c r="W15" i="10" s="1"/>
  <c r="W14" i="10" s="1"/>
  <c r="W13" i="10" s="1"/>
  <c r="W12" i="10" s="1"/>
  <c r="W75" i="10" s="1"/>
  <c r="V16" i="10"/>
  <c r="U16" i="10"/>
  <c r="U15" i="10" s="1"/>
  <c r="U14" i="10" s="1"/>
  <c r="U13" i="10" s="1"/>
  <c r="V15" i="10"/>
  <c r="V14" i="10" s="1"/>
  <c r="V13" i="10" s="1"/>
  <c r="V12" i="10" s="1"/>
  <c r="V75" i="10" s="1"/>
  <c r="T13" i="10"/>
  <c r="U12" i="10" l="1"/>
  <c r="U75" i="10" s="1"/>
  <c r="Z100" i="9" l="1"/>
  <c r="Z99" i="9" s="1"/>
  <c r="Z98" i="9" s="1"/>
  <c r="Z97" i="9" s="1"/>
  <c r="Y100" i="9"/>
  <c r="Y99" i="9" s="1"/>
  <c r="Y98" i="9" s="1"/>
  <c r="Y97" i="9" s="1"/>
  <c r="Y11" i="9" s="1"/>
  <c r="AB98" i="9"/>
  <c r="AA98" i="9"/>
  <c r="AB97" i="9"/>
  <c r="AA97" i="9"/>
  <c r="AB92" i="9"/>
  <c r="AB91" i="9" s="1"/>
  <c r="AB88" i="9" s="1"/>
  <c r="AB87" i="9" s="1"/>
  <c r="AB86" i="9" s="1"/>
  <c r="AB85" i="9" s="1"/>
  <c r="AA92" i="9"/>
  <c r="Z92" i="9"/>
  <c r="Y92" i="9"/>
  <c r="AA91" i="9"/>
  <c r="Z91" i="9"/>
  <c r="AB89" i="9"/>
  <c r="AA89" i="9"/>
  <c r="AA88" i="9" s="1"/>
  <c r="AA87" i="9" s="1"/>
  <c r="AA86" i="9" s="1"/>
  <c r="AA85" i="9" s="1"/>
  <c r="Z89" i="9"/>
  <c r="Z88" i="9"/>
  <c r="Z87" i="9" s="1"/>
  <c r="Z86" i="9" s="1"/>
  <c r="Z85" i="9" s="1"/>
  <c r="Y88" i="9"/>
  <c r="Y87" i="9"/>
  <c r="Y86" i="9"/>
  <c r="Y85" i="9"/>
  <c r="AB83" i="9"/>
  <c r="AA83" i="9"/>
  <c r="Z83" i="9"/>
  <c r="Z82" i="9" s="1"/>
  <c r="Z81" i="9" s="1"/>
  <c r="Z80" i="9" s="1"/>
  <c r="Z79" i="9" s="1"/>
  <c r="Z78" i="9" s="1"/>
  <c r="Y83" i="9"/>
  <c r="AB82" i="9"/>
  <c r="AA82" i="9"/>
  <c r="Y82" i="9"/>
  <c r="AB81" i="9"/>
  <c r="AA81" i="9"/>
  <c r="Y81" i="9"/>
  <c r="AB80" i="9"/>
  <c r="AA80" i="9"/>
  <c r="Y80" i="9"/>
  <c r="AB79" i="9"/>
  <c r="AA79" i="9"/>
  <c r="Y79" i="9"/>
  <c r="AB78" i="9"/>
  <c r="AA78" i="9"/>
  <c r="Y78" i="9"/>
  <c r="AB75" i="9"/>
  <c r="AA75" i="9"/>
  <c r="Z75" i="9"/>
  <c r="Z74" i="9" s="1"/>
  <c r="Z73" i="9" s="1"/>
  <c r="Z72" i="9" s="1"/>
  <c r="Z71" i="9" s="1"/>
  <c r="Z70" i="9" s="1"/>
  <c r="Y75" i="9"/>
  <c r="AB74" i="9"/>
  <c r="AA74" i="9"/>
  <c r="Y74" i="9"/>
  <c r="AB73" i="9"/>
  <c r="AA73" i="9"/>
  <c r="Y73" i="9"/>
  <c r="AB72" i="9"/>
  <c r="AA72" i="9"/>
  <c r="Y72" i="9"/>
  <c r="AB71" i="9"/>
  <c r="AA71" i="9"/>
  <c r="Y71" i="9"/>
  <c r="AB70" i="9"/>
  <c r="AA70" i="9"/>
  <c r="Y70" i="9"/>
  <c r="AB68" i="9"/>
  <c r="AA68" i="9"/>
  <c r="Z68" i="9"/>
  <c r="Z67" i="9" s="1"/>
  <c r="Z66" i="9" s="1"/>
  <c r="Z65" i="9" s="1"/>
  <c r="AB67" i="9"/>
  <c r="AA67" i="9"/>
  <c r="AB66" i="9"/>
  <c r="AB65" i="9" s="1"/>
  <c r="AB58" i="9" s="1"/>
  <c r="AA66" i="9"/>
  <c r="AA65" i="9"/>
  <c r="AA58" i="9" s="1"/>
  <c r="AB63" i="9"/>
  <c r="AA63" i="9"/>
  <c r="Z63" i="9"/>
  <c r="Y63" i="9"/>
  <c r="AB62" i="9"/>
  <c r="AA62" i="9"/>
  <c r="Z62" i="9"/>
  <c r="Z61" i="9" s="1"/>
  <c r="Z60" i="9" s="1"/>
  <c r="Z59" i="9" s="1"/>
  <c r="Z58" i="9" s="1"/>
  <c r="Y62" i="9"/>
  <c r="AB61" i="9"/>
  <c r="AA61" i="9"/>
  <c r="Y61" i="9"/>
  <c r="AB60" i="9"/>
  <c r="AA60" i="9"/>
  <c r="Y60" i="9"/>
  <c r="AB59" i="9"/>
  <c r="AA59" i="9"/>
  <c r="Y59" i="9"/>
  <c r="Y58" i="9"/>
  <c r="AB53" i="9"/>
  <c r="AA53" i="9"/>
  <c r="Z53" i="9"/>
  <c r="Z52" i="9" s="1"/>
  <c r="Z51" i="9" s="1"/>
  <c r="Z50" i="9" s="1"/>
  <c r="Z49" i="9" s="1"/>
  <c r="Z48" i="9" s="1"/>
  <c r="AB52" i="9"/>
  <c r="AA52" i="9"/>
  <c r="AB51" i="9"/>
  <c r="AB50" i="9" s="1"/>
  <c r="AB49" i="9" s="1"/>
  <c r="AB48" i="9" s="1"/>
  <c r="AA51" i="9"/>
  <c r="AA50" i="9"/>
  <c r="AA49" i="9" s="1"/>
  <c r="AA48" i="9" s="1"/>
  <c r="AB46" i="9"/>
  <c r="AB45" i="9" s="1"/>
  <c r="AB44" i="9" s="1"/>
  <c r="AA46" i="9"/>
  <c r="Z46" i="9"/>
  <c r="AA45" i="9"/>
  <c r="AA44" i="9" s="1"/>
  <c r="AA43" i="9" s="1"/>
  <c r="Z45" i="9"/>
  <c r="Z44" i="9"/>
  <c r="Z43" i="9" s="1"/>
  <c r="Z41" i="9"/>
  <c r="Z40" i="9"/>
  <c r="Z39" i="9" s="1"/>
  <c r="Y39" i="9"/>
  <c r="AB37" i="9"/>
  <c r="AA37" i="9"/>
  <c r="AA36" i="9" s="1"/>
  <c r="AA35" i="9" s="1"/>
  <c r="AA34" i="9" s="1"/>
  <c r="Z37" i="9"/>
  <c r="AB36" i="9"/>
  <c r="Z36" i="9"/>
  <c r="Z35" i="9" s="1"/>
  <c r="Z34" i="9" s="1"/>
  <c r="AB35" i="9"/>
  <c r="AB34" i="9"/>
  <c r="AB12" i="9" s="1"/>
  <c r="AB31" i="9"/>
  <c r="AA31" i="9"/>
  <c r="Z31" i="9"/>
  <c r="Y31" i="9"/>
  <c r="AB27" i="9"/>
  <c r="AA27" i="9"/>
  <c r="Z27" i="9"/>
  <c r="Y27" i="9"/>
  <c r="AB24" i="9"/>
  <c r="AA24" i="9"/>
  <c r="Z24" i="9"/>
  <c r="Y24" i="9"/>
  <c r="AB23" i="9"/>
  <c r="AA23" i="9"/>
  <c r="AA22" i="9" s="1"/>
  <c r="AA21" i="9" s="1"/>
  <c r="AA20" i="9" s="1"/>
  <c r="Z23" i="9"/>
  <c r="Y23" i="9"/>
  <c r="AB22" i="9"/>
  <c r="Z22" i="9"/>
  <c r="Y22" i="9"/>
  <c r="AB21" i="9"/>
  <c r="Z21" i="9"/>
  <c r="Y21" i="9"/>
  <c r="AB20" i="9"/>
  <c r="Z20" i="9"/>
  <c r="Y20" i="9"/>
  <c r="AB17" i="9"/>
  <c r="AA17" i="9"/>
  <c r="AA16" i="9" s="1"/>
  <c r="AA15" i="9" s="1"/>
  <c r="AA14" i="9" s="1"/>
  <c r="AA13" i="9" s="1"/>
  <c r="Z17" i="9"/>
  <c r="Y17" i="9"/>
  <c r="AB16" i="9"/>
  <c r="Z16" i="9"/>
  <c r="Y16" i="9"/>
  <c r="AB15" i="9"/>
  <c r="Z15" i="9"/>
  <c r="Y15" i="9"/>
  <c r="AB14" i="9"/>
  <c r="Z14" i="9"/>
  <c r="Y14" i="9"/>
  <c r="AB13" i="9"/>
  <c r="Z13" i="9"/>
  <c r="Y13" i="9"/>
  <c r="Y12" i="9"/>
  <c r="AA12" i="9" l="1"/>
  <c r="AB102" i="9"/>
  <c r="AB11" i="9"/>
  <c r="Z12" i="9"/>
  <c r="Z11" i="9" l="1"/>
  <c r="Z102" i="9"/>
  <c r="AA102" i="9"/>
  <c r="AA11" i="9"/>
  <c r="O81" i="8" l="1"/>
  <c r="O80" i="8" s="1"/>
  <c r="O79" i="8" s="1"/>
  <c r="O78" i="8" s="1"/>
  <c r="O77" i="8" s="1"/>
  <c r="N81" i="8"/>
  <c r="N80" i="8"/>
  <c r="N79" i="8" s="1"/>
  <c r="N78" i="8" s="1"/>
  <c r="N77" i="8" s="1"/>
  <c r="N84" i="8" s="1"/>
  <c r="Q72" i="8"/>
  <c r="P72" i="8"/>
  <c r="O72" i="8"/>
  <c r="N72" i="8"/>
  <c r="Q70" i="8"/>
  <c r="P70" i="8"/>
  <c r="P69" i="8" s="1"/>
  <c r="P68" i="8" s="1"/>
  <c r="P67" i="8" s="1"/>
  <c r="P66" i="8" s="1"/>
  <c r="O70" i="8"/>
  <c r="Q69" i="8"/>
  <c r="O69" i="8"/>
  <c r="O68" i="8" s="1"/>
  <c r="O67" i="8" s="1"/>
  <c r="O66" i="8" s="1"/>
  <c r="N69" i="8"/>
  <c r="Q68" i="8"/>
  <c r="N68" i="8"/>
  <c r="Q67" i="8"/>
  <c r="N67" i="8"/>
  <c r="Q66" i="8"/>
  <c r="N66" i="8"/>
  <c r="Q64" i="8"/>
  <c r="P64" i="8"/>
  <c r="O64" i="8"/>
  <c r="O63" i="8" s="1"/>
  <c r="O62" i="8" s="1"/>
  <c r="O61" i="8" s="1"/>
  <c r="O60" i="8" s="1"/>
  <c r="N64" i="8"/>
  <c r="Q63" i="8"/>
  <c r="P63" i="8"/>
  <c r="N63" i="8"/>
  <c r="Q62" i="8"/>
  <c r="P62" i="8"/>
  <c r="N62" i="8"/>
  <c r="Q61" i="8"/>
  <c r="P61" i="8"/>
  <c r="N61" i="8"/>
  <c r="Q60" i="8"/>
  <c r="P60" i="8"/>
  <c r="N60" i="8"/>
  <c r="Q58" i="8"/>
  <c r="P58" i="8"/>
  <c r="O58" i="8"/>
  <c r="O57" i="8" s="1"/>
  <c r="O56" i="8" s="1"/>
  <c r="O55" i="8" s="1"/>
  <c r="O54" i="8" s="1"/>
  <c r="N58" i="8"/>
  <c r="Q57" i="8"/>
  <c r="P57" i="8"/>
  <c r="N57" i="8"/>
  <c r="Q56" i="8"/>
  <c r="P56" i="8"/>
  <c r="N56" i="8"/>
  <c r="Q55" i="8"/>
  <c r="P55" i="8"/>
  <c r="N55" i="8"/>
  <c r="Q54" i="8"/>
  <c r="P54" i="8"/>
  <c r="N54" i="8"/>
  <c r="Q52" i="8"/>
  <c r="Q51" i="8" s="1"/>
  <c r="Q50" i="8" s="1"/>
  <c r="Q44" i="8" s="1"/>
  <c r="P52" i="8"/>
  <c r="O52" i="8"/>
  <c r="O51" i="8" s="1"/>
  <c r="O50" i="8" s="1"/>
  <c r="O44" i="8" s="1"/>
  <c r="P51" i="8"/>
  <c r="P50" i="8" s="1"/>
  <c r="Q48" i="8"/>
  <c r="P48" i="8"/>
  <c r="O48" i="8"/>
  <c r="N48" i="8"/>
  <c r="Q47" i="8"/>
  <c r="P47" i="8"/>
  <c r="P46" i="8" s="1"/>
  <c r="P45" i="8" s="1"/>
  <c r="O47" i="8"/>
  <c r="N47" i="8"/>
  <c r="Q46" i="8"/>
  <c r="O46" i="8"/>
  <c r="N46" i="8"/>
  <c r="Q45" i="8"/>
  <c r="O45" i="8"/>
  <c r="N45" i="8"/>
  <c r="N44" i="8"/>
  <c r="Q41" i="8"/>
  <c r="P41" i="8"/>
  <c r="P40" i="8" s="1"/>
  <c r="P39" i="8" s="1"/>
  <c r="P38" i="8" s="1"/>
  <c r="P37" i="8" s="1"/>
  <c r="O41" i="8"/>
  <c r="Q40" i="8"/>
  <c r="Q39" i="8" s="1"/>
  <c r="Q38" i="8" s="1"/>
  <c r="Q37" i="8" s="1"/>
  <c r="O40" i="8"/>
  <c r="O39" i="8" s="1"/>
  <c r="O38" i="8" s="1"/>
  <c r="O37" i="8" s="1"/>
  <c r="O35" i="8"/>
  <c r="O34" i="8" s="1"/>
  <c r="O33" i="8" s="1"/>
  <c r="N33" i="8"/>
  <c r="O31" i="8"/>
  <c r="O30" i="8" s="1"/>
  <c r="O29" i="8" s="1"/>
  <c r="N30" i="8"/>
  <c r="Q27" i="8"/>
  <c r="Q26" i="8" s="1"/>
  <c r="Q25" i="8" s="1"/>
  <c r="Q24" i="8" s="1"/>
  <c r="P27" i="8"/>
  <c r="O27" i="8"/>
  <c r="O26" i="8" s="1"/>
  <c r="O25" i="8" s="1"/>
  <c r="O24" i="8" s="1"/>
  <c r="P26" i="8"/>
  <c r="P25" i="8"/>
  <c r="P24" i="8"/>
  <c r="Q19" i="8"/>
  <c r="P19" i="8"/>
  <c r="O19" i="8"/>
  <c r="O18" i="8" s="1"/>
  <c r="O17" i="8" s="1"/>
  <c r="O16" i="8" s="1"/>
  <c r="N19" i="8"/>
  <c r="Q18" i="8"/>
  <c r="P18" i="8"/>
  <c r="N18" i="8"/>
  <c r="Q17" i="8"/>
  <c r="P17" i="8"/>
  <c r="N17" i="8"/>
  <c r="Q16" i="8"/>
  <c r="P16" i="8"/>
  <c r="N16" i="8"/>
  <c r="Q14" i="8"/>
  <c r="Q13" i="8" s="1"/>
  <c r="Q12" i="8" s="1"/>
  <c r="Q11" i="8" s="1"/>
  <c r="P14" i="8"/>
  <c r="O14" i="8"/>
  <c r="O13" i="8" s="1"/>
  <c r="O12" i="8" s="1"/>
  <c r="O11" i="8" s="1"/>
  <c r="P13" i="8"/>
  <c r="P12" i="8" s="1"/>
  <c r="P11" i="8" s="1"/>
  <c r="P10" i="8" s="1"/>
  <c r="N10" i="8"/>
  <c r="N29" i="7"/>
  <c r="Q25" i="7"/>
  <c r="P25" i="7"/>
  <c r="Q23" i="7"/>
  <c r="P23" i="7"/>
  <c r="Q21" i="7"/>
  <c r="P21" i="7"/>
  <c r="O21" i="7"/>
  <c r="Q18" i="7"/>
  <c r="P18" i="7"/>
  <c r="O18" i="7"/>
  <c r="Q16" i="7"/>
  <c r="P16" i="7"/>
  <c r="O16" i="7"/>
  <c r="Q10" i="7"/>
  <c r="Q29" i="7" s="1"/>
  <c r="P10" i="7"/>
  <c r="P29" i="7" s="1"/>
  <c r="O10" i="7"/>
  <c r="O29" i="7" s="1"/>
  <c r="N10" i="7"/>
  <c r="Q10" i="8" l="1"/>
  <c r="Q84" i="8" s="1"/>
  <c r="P84" i="8"/>
  <c r="O10" i="8"/>
  <c r="O84" i="8" s="1"/>
  <c r="P44" i="8"/>
  <c r="E93" i="6" l="1"/>
  <c r="E92" i="6" s="1"/>
  <c r="D93" i="6"/>
  <c r="D92" i="6"/>
  <c r="G87" i="6"/>
  <c r="F87" i="6"/>
  <c r="F86" i="6" s="1"/>
  <c r="E87" i="6"/>
  <c r="G86" i="6"/>
  <c r="E86" i="6"/>
  <c r="G84" i="6"/>
  <c r="F84" i="6"/>
  <c r="F79" i="6" s="1"/>
  <c r="E84" i="6"/>
  <c r="G82" i="6"/>
  <c r="F82" i="6"/>
  <c r="E82" i="6"/>
  <c r="E79" i="6" s="1"/>
  <c r="E73" i="6" s="1"/>
  <c r="E72" i="6" s="1"/>
  <c r="G80" i="6"/>
  <c r="F80" i="6"/>
  <c r="E80" i="6"/>
  <c r="G79" i="6"/>
  <c r="G73" i="6" s="1"/>
  <c r="G72" i="6" s="1"/>
  <c r="G74" i="6"/>
  <c r="F74" i="6"/>
  <c r="F73" i="6" s="1"/>
  <c r="F72" i="6" s="1"/>
  <c r="E74" i="6"/>
  <c r="D72" i="6"/>
  <c r="E70" i="6"/>
  <c r="E69" i="6" s="1"/>
  <c r="E68" i="6" s="1"/>
  <c r="D70" i="6"/>
  <c r="D69" i="6"/>
  <c r="D68" i="6" s="1"/>
  <c r="E66" i="6"/>
  <c r="D66" i="6"/>
  <c r="D65" i="6" s="1"/>
  <c r="D64" i="6" s="1"/>
  <c r="E65" i="6"/>
  <c r="E64" i="6" s="1"/>
  <c r="G62" i="6"/>
  <c r="F62" i="6"/>
  <c r="E62" i="6"/>
  <c r="D62" i="6"/>
  <c r="D61" i="6" s="1"/>
  <c r="G61" i="6"/>
  <c r="F61" i="6"/>
  <c r="E61" i="6"/>
  <c r="G58" i="6"/>
  <c r="F58" i="6"/>
  <c r="E58" i="6"/>
  <c r="G57" i="6"/>
  <c r="G52" i="6" s="1"/>
  <c r="F57" i="6"/>
  <c r="G54" i="6"/>
  <c r="F54" i="6"/>
  <c r="E54" i="6"/>
  <c r="D54" i="6"/>
  <c r="G53" i="6"/>
  <c r="F53" i="6"/>
  <c r="E53" i="6"/>
  <c r="D53" i="6"/>
  <c r="F52" i="6"/>
  <c r="E52" i="6"/>
  <c r="G49" i="6"/>
  <c r="F49" i="6"/>
  <c r="F48" i="6" s="1"/>
  <c r="F47" i="6" s="1"/>
  <c r="E49" i="6"/>
  <c r="E48" i="6" s="1"/>
  <c r="E47" i="6" s="1"/>
  <c r="G48" i="6"/>
  <c r="D47" i="6"/>
  <c r="G45" i="6"/>
  <c r="F45" i="6"/>
  <c r="F42" i="6" s="1"/>
  <c r="E45" i="6"/>
  <c r="G43" i="6"/>
  <c r="G42" i="6" s="1"/>
  <c r="F43" i="6"/>
  <c r="E43" i="6"/>
  <c r="G40" i="6"/>
  <c r="F40" i="6"/>
  <c r="F37" i="6" s="1"/>
  <c r="E40" i="6"/>
  <c r="G38" i="6"/>
  <c r="G37" i="6" s="1"/>
  <c r="F38" i="6"/>
  <c r="E38" i="6"/>
  <c r="E37" i="6" s="1"/>
  <c r="G35" i="6"/>
  <c r="G31" i="6" s="1"/>
  <c r="G30" i="6" s="1"/>
  <c r="G29" i="6" s="1"/>
  <c r="F35" i="6"/>
  <c r="E35" i="6"/>
  <c r="G32" i="6"/>
  <c r="F32" i="6"/>
  <c r="F31" i="6" s="1"/>
  <c r="F30" i="6" s="1"/>
  <c r="F29" i="6" s="1"/>
  <c r="E32" i="6"/>
  <c r="E31" i="6"/>
  <c r="D29" i="6"/>
  <c r="G27" i="6"/>
  <c r="F27" i="6"/>
  <c r="E27" i="6"/>
  <c r="G25" i="6"/>
  <c r="F25" i="6"/>
  <c r="E25" i="6"/>
  <c r="G23" i="6"/>
  <c r="F23" i="6"/>
  <c r="E23" i="6"/>
  <c r="E20" i="6" s="1"/>
  <c r="E19" i="6" s="1"/>
  <c r="G21" i="6"/>
  <c r="F21" i="6"/>
  <c r="F20" i="6" s="1"/>
  <c r="F19" i="6" s="1"/>
  <c r="E21" i="6"/>
  <c r="G20" i="6"/>
  <c r="G19" i="6" s="1"/>
  <c r="G17" i="6"/>
  <c r="F17" i="6"/>
  <c r="E17" i="6"/>
  <c r="E12" i="6" s="1"/>
  <c r="E11" i="6" s="1"/>
  <c r="G12" i="6"/>
  <c r="F12" i="6"/>
  <c r="D12" i="6"/>
  <c r="D11" i="6" s="1"/>
  <c r="G11" i="6"/>
  <c r="F11" i="6"/>
  <c r="G10" i="6"/>
  <c r="F10" i="6"/>
  <c r="E10" i="6" l="1"/>
  <c r="D9" i="6"/>
  <c r="D8" i="6" s="1"/>
  <c r="E30" i="6"/>
  <c r="E29" i="6" s="1"/>
  <c r="E9" i="6" s="1"/>
  <c r="E8" i="6" s="1"/>
  <c r="G47" i="6"/>
  <c r="G9" i="6" s="1"/>
  <c r="G8" i="6" s="1"/>
  <c r="F9" i="6"/>
  <c r="F8" i="6" s="1"/>
  <c r="C12" i="5" l="1"/>
</calcChain>
</file>

<file path=xl/sharedStrings.xml><?xml version="1.0" encoding="utf-8"?>
<sst xmlns="http://schemas.openxmlformats.org/spreadsheetml/2006/main" count="753" uniqueCount="365">
  <si>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</si>
  <si>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</si>
  <si>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</si>
  <si>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</si>
  <si>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</si>
  <si>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</si>
  <si>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</si>
  <si>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</si>
  <si>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</si>
  <si>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</si>
  <si>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</si>
  <si>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</si>
  <si>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</si>
  <si>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</si>
  <si>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</si>
  <si>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</si>
  <si>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</si>
  <si>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</si>
  <si>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</si>
  <si>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</si>
  <si>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</si>
  <si>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</si>
  <si>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</si>
  <si>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</si>
  <si>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</si>
  <si>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</si>
  <si>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</si>
  <si>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</si>
  <si>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</si>
  <si>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</si>
  <si>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</si>
  <si>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Профицит</t>
  </si>
  <si>
    <t>Прочие безвозмездные поступления от негосударственных организаций в бюджеты сельских поселений</t>
  </si>
  <si>
    <t>00020408099100000150</t>
  </si>
  <si>
    <t>Безвозмездные поступления от негосударственных организаций в бюджеты сельских поселений</t>
  </si>
  <si>
    <t>00020405000100000150</t>
  </si>
  <si>
    <t>Дефицит на 01.01.2021</t>
  </si>
  <si>
    <t>БЕЗВОЗМЕЗДНЫЕ ПОСТУПЛЕНИЯ ОТ НЕГОСУДАРСТВЕННЫХ ОРГАНИЗАЦИЙ</t>
  </si>
  <si>
    <t>00020400000000000000</t>
  </si>
  <si>
    <t>План расходов на 01.01.2021</t>
  </si>
  <si>
    <t>Прочие межбюджетные трансферты. Передаваемые бюджетам сельских поселений</t>
  </si>
  <si>
    <t>00020249999100000150</t>
  </si>
  <si>
    <t>Прочие межбюджетные трансферты, передаваемые бюджетам  сельских поселений</t>
  </si>
  <si>
    <t>000202499999000000150</t>
  </si>
  <si>
    <t>Иные межбюджетные трансферты</t>
  </si>
  <si>
    <t>00020240000000000150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</si>
  <si>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</si>
  <si>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КГС 20235118100000150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</si>
  <si>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</si>
  <si>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</si>
  <si>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бюджетной системы Российской Федерации</t>
  </si>
  <si>
    <t>000 20230000000000150</t>
  </si>
  <si>
    <t>Прочие субсидии бюджетам сельских поселений</t>
  </si>
  <si>
    <t>КГС 20229999100000150</t>
  </si>
  <si>
    <t>Прочие субсидии</t>
  </si>
  <si>
    <t>000 20229999000000150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</si>
  <si>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</si>
  <si>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20225555100000150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</si>
  <si>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</si>
  <si>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</si>
  <si>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</si>
  <si>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КГС 20220077100000150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</si>
  <si>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</si>
  <si>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</si>
  <si>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бюджетной системы Российской Федерации (межбюджетные субсидии)</t>
  </si>
  <si>
    <t>000 20220000000000150</t>
  </si>
  <si>
    <t>Дотации бюджетам сельских поселений на выравнивание бюджетной обеспеченности из бюджетов муниципальных районов</t>
  </si>
  <si>
    <t>КГС 20216001100000150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</si>
  <si>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</si>
  <si>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</si>
  <si>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</si>
  <si>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КГС 20215001100000150</t>
  </si>
  <si>
    <t>Дотации бюджетам сельских поселений на поддержку мер по обеспечению сбалансированности бюджетов</t>
  </si>
  <si>
    <t>Дотации  на выравнивание бюджетной обеспеченности</t>
  </si>
  <si>
    <t>000 20215001000000150</t>
  </si>
  <si>
    <t>Дотации бюджетам на поддержку мер по обеспечению сбалансированности бюджетов</t>
  </si>
  <si>
    <t>Дотации бюджетам бюджетной системы Российской Федерации</t>
  </si>
  <si>
    <t>000 20210000000000150</t>
  </si>
  <si>
    <t>БЕЗВОЗМЕЗДНЫЕ ПОСТУПЛЕНИЯ ОТ ДРУГИХ БЮДЖЕТОВ БЮДЖЕТНОЙ СИСТЕМЫ РОССИЙСКОЙ ФЕДЕРАЦИИ</t>
  </si>
  <si>
    <t>000 20200000000000000</t>
  </si>
  <si>
    <t>БЕЗВОЗМЕЗДНЫЕ ПОСТУПЛЕНИЯ</t>
  </si>
  <si>
    <t>000 20000000000000000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</si>
  <si>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</si>
  <si>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100 11601074010000140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</si>
  <si>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</si>
  <si>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</si>
  <si>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</si>
  <si>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</si>
  <si>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ШТРАФЫ, САНКЦИИ, ВОЗМЕЩЕНИЕ УЩЕРБА</t>
  </si>
  <si>
    <t>000 11600000000000000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</si>
  <si>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</si>
  <si>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133 11105025100000120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</si>
  <si>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</si>
  <si>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</si>
  <si>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</si>
  <si>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</si>
  <si>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</si>
  <si>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</si>
  <si>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</si>
  <si>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КГС 10804020010000110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</si>
  <si>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</si>
  <si>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</si>
  <si>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</t>
  </si>
  <si>
    <t>000 10800000000000000</t>
  </si>
  <si>
    <t>Земельный налог с физических лиц, обладающих земельным участком, расположенным в границах сельских поселений (перерасчеты, недоимка и задолженность)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</si>
  <si>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</si>
  <si>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</si>
  <si>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</si>
  <si>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</si>
  <si>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</si>
  <si>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</t>
  </si>
  <si>
    <t>000 10606040000000110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</si>
  <si>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</si>
  <si>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</si>
  <si>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</si>
  <si>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</si>
  <si>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</si>
  <si>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</si>
  <si>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</t>
  </si>
  <si>
    <t>000 10606030000000110</t>
  </si>
  <si>
    <t>Земельный налог</t>
  </si>
  <si>
    <t>000 10606000000000110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</si>
  <si>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</si>
  <si>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</si>
  <si>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</si>
  <si>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</si>
  <si>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</si>
  <si>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</si>
  <si>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</t>
  </si>
  <si>
    <t>000 10601000000000110</t>
  </si>
  <si>
    <t>НАЛОГИ НА ИМУЩЕСТВО</t>
  </si>
  <si>
    <t>000 10600000000000000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</si>
  <si>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</si>
  <si>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</si>
  <si>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</t>
  </si>
  <si>
    <t>000 10503020010000110</t>
  </si>
  <si>
    <t xml:space="preserve">Единый сельскохозяйственный налог </t>
  </si>
  <si>
    <t>182 10503010011000110</t>
  </si>
  <si>
    <t>Единый сельскохозяйственный налог</t>
  </si>
  <si>
    <t>000 10503010010000110</t>
  </si>
  <si>
    <t>000 10503000010000110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</si>
  <si>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</si>
  <si>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</si>
  <si>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</si>
  <si>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</si>
  <si>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</si>
  <si>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182 10501021011000110</t>
  </si>
  <si>
    <t>000 10501021010000110</t>
  </si>
  <si>
    <t>000 10501020010000110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</si>
  <si>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</si>
  <si>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</si>
  <si>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</si>
  <si>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</si>
  <si>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</si>
  <si>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</si>
  <si>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</t>
  </si>
  <si>
    <t>182 10501011011000110</t>
  </si>
  <si>
    <t>000 10501011010000110</t>
  </si>
  <si>
    <t>000 10501010010000110</t>
  </si>
  <si>
    <t>Налог, взимаемый в связи с применением упрощенной системы налогообложения</t>
  </si>
  <si>
    <t>000 10501000000000110</t>
  </si>
  <si>
    <t>НАЛОГИ НА СОВОКУПНЫЙ ДОХОД</t>
  </si>
  <si>
    <t>000 10500000000000000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</si>
  <si>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</si>
  <si>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</si>
  <si>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</si>
  <si>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</si>
  <si>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</si>
  <si>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</si>
  <si>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</si>
  <si>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</si>
  <si>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</si>
  <si>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</si>
  <si>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</si>
  <si>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</si>
  <si>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</si>
  <si>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</si>
  <si>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</si>
  <si>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</si>
  <si>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</si>
  <si>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</si>
  <si>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ТОВАРЫ (РАБОТЫ, УСЛУГИ), РЕАЛИЗУЕМЫЕ НА ТЕРРИТОРИИ РОССИЙСКОЙ ФЕДЕРАЦИИ</t>
  </si>
  <si>
    <t>000 10300000000000000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</si>
  <si>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</si>
  <si>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182 10102030011000110</t>
  </si>
  <si>
    <t>000 10102030010000110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</si>
  <si>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</si>
  <si>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182 10102020011000110</t>
  </si>
  <si>
    <t>000 10102020010000110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</si>
  <si>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</si>
  <si>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</si>
  <si>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</si>
  <si>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</si>
  <si>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000 10102010010000110</t>
  </si>
  <si>
    <t>Налог на доходы физических лиц</t>
  </si>
  <si>
    <t>000 10102000010000110</t>
  </si>
  <si>
    <t>НАЛОГИ НА ПРИБЫЛЬ, ДОХОДЫ</t>
  </si>
  <si>
    <t>000 10100000000000000</t>
  </si>
  <si>
    <t>НАЛОГОВЫЕ И НЕНАЛОГОВЫЕ ДОХОДЫ</t>
  </si>
  <si>
    <t>000 10000000000000000</t>
  </si>
  <si>
    <t>Доходы бюджета - ВСЕГО: 
В том числе:</t>
  </si>
  <si>
    <t>X</t>
  </si>
  <si>
    <t>изменения</t>
  </si>
  <si>
    <t xml:space="preserve">Код дохода по бюджетной классификации   Российской Федерации              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</si>
  <si>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2021 год и на плановый период 2022, 2023 годов</t>
  </si>
  <si>
    <t xml:space="preserve">Приложение № 5 
к решению Совета депутатов 
Петровского сельсовета 
от 19 августа 2021 года №54
</t>
  </si>
  <si>
    <t>ИТОГО РАСХОДОВ</t>
  </si>
  <si>
    <t>Пенсия за выслугу лет муниципальным служащим</t>
  </si>
  <si>
    <t>Социальная политика</t>
  </si>
  <si>
    <t>Культура</t>
  </si>
  <si>
    <t>КУЛЬТУРА, КИНЕМАТОГРАФИЯ</t>
  </si>
  <si>
    <t>Благоустройство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</si>
  <si>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</si>
  <si>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</si>
  <si>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</si>
  <si>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</si>
  <si>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</si>
  <si>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</si>
  <si>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</si>
  <si>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</si>
  <si>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</si>
  <si>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</si>
  <si>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</si>
  <si>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</si>
  <si>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</si>
  <si>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</si>
  <si>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КВР</t>
  </si>
  <si>
    <t>КЦСР</t>
  </si>
  <si>
    <t>ПР</t>
  </si>
  <si>
    <t>РЗ</t>
  </si>
  <si>
    <t>Наименование  расходов</t>
  </si>
  <si>
    <t/>
  </si>
  <si>
    <t>(руб.)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</si>
  <si>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</si>
  <si>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от 19.08.2021 года N 54</t>
  </si>
  <si>
    <t>Петровского сельсовета</t>
  </si>
  <si>
    <t>к решению совета депутатов</t>
  </si>
  <si>
    <t>Приложение N 6</t>
  </si>
  <si>
    <t>Приложение  N 7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</si>
  <si>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</si>
  <si>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Наименование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</si>
  <si>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</si>
  <si>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</si>
  <si>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</si>
  <si>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</si>
  <si>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</si>
  <si>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</si>
  <si>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</si>
  <si>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</si>
  <si>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</si>
  <si>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</si>
  <si>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напрвление расходов( непрограммные мероприятия)</t>
  </si>
  <si>
    <t>Создание и использование средств администрации поселений Саракташского района</t>
  </si>
  <si>
    <t>Резервные средства</t>
  </si>
  <si>
    <t>Непрограммное   направление расходов ( непрограммные  мероприятия</t>
  </si>
  <si>
    <t>Членские взносы в Совет (ассоциацию) муниципальных образований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</si>
  <si>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</si>
  <si>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</si>
  <si>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</si>
  <si>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</si>
  <si>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</si>
  <si>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</si>
  <si>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</si>
  <si>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</si>
  <si>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</si>
  <si>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</si>
  <si>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</si>
  <si>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</si>
  <si>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</si>
  <si>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</si>
  <si>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</si>
  <si>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 культуры</t>
  </si>
  <si>
    <t xml:space="preserve">Межбюджетные трансферты </t>
  </si>
  <si>
    <t>СОЦИАЛЬНАЯ ПОЛИТИКА</t>
  </si>
  <si>
    <t>Пенсионное обеспечение</t>
  </si>
  <si>
    <t>Муниципальная программа"Реализация внутренней политики в муниципальном образовании Петровский сельсовет Саракташского района Оренбургской области на 2017 - 2024 годы"</t>
  </si>
  <si>
    <t>Публичные нормативные социальные выплаты гражданам</t>
  </si>
  <si>
    <t>____________________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</si>
  <si>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</si>
  <si>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социальная политика</t>
  </si>
  <si>
    <t xml:space="preserve">Иные межбюджетные трансферты </t>
  </si>
  <si>
    <t>Прочая закупка товаров, работ и услуг для обеспечения государственных (муниципальных) нужд</t>
  </si>
  <si>
    <t>Иные закупки товаров, работ и услуг для государственных (муниципальных) нужд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</si>
  <si>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</si>
  <si>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Непрограммное направление расходов (непрограммные мероприятия).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</si>
  <si>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</si>
  <si>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</si>
  <si>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>Непрограммное направление расходов ( напрограммные мероприятия )</t>
  </si>
  <si>
    <t>Другие общегосударственные</t>
  </si>
  <si>
    <t>Создание и использование средств резервного фонда по чрезвычайным ситуациям администрации Петровского сельсовета</t>
  </si>
  <si>
    <t>Непрограммное направление расходов ( непрограммные мероприятия )</t>
  </si>
  <si>
    <t>Межбюджетные трансферты на осуществление части переданных полномочий по внешнему муниципальному контролю</t>
  </si>
  <si>
    <t xml:space="preserve">Обеспечение деятельности финансовых ,налоговых и </t>
  </si>
  <si>
    <t>Уплата налога на имущество организаций и земельного налога</t>
  </si>
  <si>
    <t xml:space="preserve">Взносы по обязательному социальному страхованию госуд (муницип) органов </t>
  </si>
  <si>
    <t>Расходы на выплаты по обязательному социальному страхованию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</si>
  <si>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</si>
  <si>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</si>
  <si>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</si>
  <si>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</si>
  <si>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</si>
  <si>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</si>
  <si>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</si>
  <si>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</si>
  <si>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</si>
  <si>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</si>
  <si>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</si>
  <si>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</si>
  <si>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</si>
  <si>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 xml:space="preserve">   период 2022 и 2023 годов</t>
  </si>
  <si>
    <t>Петровский сельсовет Саракташского района Оренбургской области на 20201год и на плановый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</si>
  <si>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</si>
  <si>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</si>
  <si>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</si>
  <si>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депутатов Петровского сельсовета</t>
  </si>
  <si>
    <t>,</t>
  </si>
  <si>
    <t>Приложение 8 к решению совета</t>
  </si>
  <si>
    <t>850</t>
  </si>
  <si>
    <t>7700095100</t>
  </si>
  <si>
    <t>Всего:</t>
  </si>
  <si>
    <t>х</t>
  </si>
  <si>
    <t>ВСЕГО</t>
  </si>
  <si>
    <t>Подпрограмма"Осукществление деятельности аппарата управления администрации муниципального образования Петровский сельсовет"</t>
  </si>
  <si>
    <t>000</t>
  </si>
  <si>
    <t>7700020040</t>
  </si>
  <si>
    <t>Меры поддержки добровольных народных дружин</t>
  </si>
  <si>
    <t>6360095220</t>
  </si>
  <si>
    <t>6360075080</t>
  </si>
  <si>
    <t>6360000000</t>
  </si>
  <si>
    <t>6350095310</t>
  </si>
  <si>
    <t>6350000000</t>
  </si>
  <si>
    <t>6340095280</t>
  </si>
  <si>
    <t>Содержание и ремонт, капитальный ремонт автомобильных дорог общего пользования и искусственных сооружений на них</t>
  </si>
  <si>
    <t>6340000000</t>
  </si>
  <si>
    <t>6330095020</t>
  </si>
  <si>
    <t>Защита населения и территории от чрезвычайных ситуаций природного и техногенного характера, пожарная безопасность</t>
  </si>
  <si>
    <t>6330000000</t>
  </si>
  <si>
    <t>Подпрограмма "Обеспечение пожарной безопасности на территории муниципального образования Петровский сельсовет"</t>
  </si>
  <si>
    <t>6320051180</t>
  </si>
  <si>
    <t>Осуществление первичного воинского учета на территориях, где отсутствуют военные комиссариаты</t>
  </si>
  <si>
    <t>6320000000</t>
  </si>
  <si>
    <t>Мобилизация и вневойсковая подготовка</t>
  </si>
  <si>
    <t>6310010080</t>
  </si>
  <si>
    <t>6310010020</t>
  </si>
  <si>
    <t>6310010010</t>
  </si>
  <si>
    <t>6310000000</t>
  </si>
  <si>
    <t>6300000000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</si>
  <si>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</si>
  <si>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имзменения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</si>
  <si>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</si>
  <si>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</si>
  <si>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</si>
  <si>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</si>
  <si>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</si>
  <si>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                                     РАСХОДОВ НА 2021 И НА ПЛАНОВЫЙ ПЕРИОД 2022 И 2023 ГОДОВ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</si>
  <si>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</si>
  <si>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ПРОГРАММАМ, НЕПРОГРАММНЫМ НАПРАВЛЕНИЯМ ДЕЯТЕЛЬНОСТИ)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</si>
  <si>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</si>
  <si>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Петровского сельсовета           </t>
  </si>
  <si>
    <t xml:space="preserve">Приложение № 9 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</si>
  <si>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</si>
  <si>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от 19 .08.2021 года N 54</t>
  </si>
  <si>
    <t>от  19 .08. 2021 г.N 54</t>
  </si>
  <si>
    <t>№ 54 от  19.08. 2021 г</t>
  </si>
  <si>
    <t>от 19.08.2021 г № 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</si>
</sst>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_ ;\-#,##0.00\ "/>
    <numFmt numFmtId="165" formatCode="&quot;&quot;###,##0.00"/>
    <numFmt numFmtId="166" formatCode="000"/>
    <numFmt numFmtId="167" formatCode="0000000000"/>
    <numFmt numFmtId="168" formatCode="00"/>
    <numFmt numFmtId="169" formatCode="0000"/>
    <numFmt numFmtId="170" formatCode="000.00"/>
    <numFmt numFmtId="171" formatCode="00\.00\.00"/>
    <numFmt numFmtId="172" formatCode="\1"/>
    <numFmt numFmtId="173" formatCode="#,##0.00;[Red]\-#,##0.00;0.00"/>
    <numFmt numFmtId="174" formatCode="#,##0.00_ ;[Red]\-#,##0.00\ 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sz val="10"/>
      <name val="Arial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sz val="10"/>
      <name val="Times New Roman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charset val="204"/>
    </font>
    <font>
      <b/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11" fillId="0" borderId="0"/>
    <xf numFmtId="0" fontId="19" fillId="0" borderId="0"/>
    <xf numFmtId="0" fontId="1" fillId="0" borderId="0"/>
  </cellStyleXfs>
  <cellXfs count="405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6" fillId="0" borderId="7" xfId="1" applyNumberFormat="1" applyFont="1" applyFill="1" applyBorder="1" applyAlignment="1" applyProtection="1">
      <protection hidden="1"/>
    </xf>
    <xf numFmtId="4" fontId="6" fillId="0" borderId="8" xfId="1" applyNumberFormat="1" applyFont="1" applyFill="1" applyBorder="1" applyAlignment="1" applyProtection="1">
      <protection hidden="1"/>
    </xf>
    <xf numFmtId="2" fontId="6" fillId="0" borderId="8" xfId="1" applyNumberFormat="1" applyFont="1" applyFill="1" applyBorder="1" applyAlignment="1" applyProtection="1">
      <alignment horizontal="right" wrapText="1"/>
      <protection hidden="1"/>
    </xf>
    <xf numFmtId="0" fontId="6" fillId="0" borderId="8" xfId="1" applyNumberFormat="1" applyFont="1" applyFill="1" applyBorder="1" applyAlignment="1" applyProtection="1">
      <alignment horizontal="right" wrapText="1"/>
      <protection hidden="1"/>
    </xf>
    <xf numFmtId="0" fontId="5" fillId="0" borderId="8" xfId="1" applyNumberFormat="1" applyFont="1" applyFill="1" applyBorder="1" applyAlignment="1" applyProtection="1">
      <alignment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2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8" fontId="6" fillId="0" borderId="1" xfId="1" applyNumberFormat="1" applyFont="1" applyFill="1" applyBorder="1" applyAlignment="1" applyProtection="1">
      <alignment wrapText="1"/>
      <protection hidden="1"/>
    </xf>
    <xf numFmtId="4" fontId="5" fillId="0" borderId="11" xfId="1" applyNumberFormat="1" applyFont="1" applyFill="1" applyBorder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1" xfId="1" applyNumberFormat="1" applyFont="1" applyFill="1" applyBorder="1" applyAlignment="1" applyProtection="1"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5" xfId="1" applyNumberFormat="1" applyFont="1" applyFill="1" applyBorder="1" applyAlignment="1" applyProtection="1">
      <alignment horizontal="center" vertical="top" wrapText="1"/>
      <protection hidden="1"/>
    </xf>
    <xf numFmtId="0" fontId="5" fillId="0" borderId="0" xfId="1" applyFont="1" applyProtection="1"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15" fillId="0" borderId="0" xfId="1" applyNumberFormat="1" applyFont="1" applyFill="1" applyAlignment="1" applyProtection="1">
      <alignment horizontal="left"/>
      <protection hidden="1"/>
    </xf>
    <xf numFmtId="0" fontId="15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vertical="justify"/>
    </xf>
    <xf numFmtId="0" fontId="4" fillId="0" borderId="0" xfId="1" applyFont="1" applyAlignment="1">
      <alignment horizontal="left" vertical="justify"/>
    </xf>
    <xf numFmtId="170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6" fillId="0" borderId="0" xfId="0" applyFont="1"/>
    <xf numFmtId="167" fontId="17" fillId="0" borderId="1" xfId="0" applyNumberFormat="1" applyFont="1" applyBorder="1" applyAlignment="1">
      <alignment horizontal="right" vertical="center" wrapText="1"/>
    </xf>
    <xf numFmtId="166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7" fontId="18" fillId="0" borderId="1" xfId="0" applyNumberFormat="1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5" fillId="0" borderId="20" xfId="1" applyNumberFormat="1" applyFont="1" applyFill="1" applyBorder="1" applyAlignment="1" applyProtection="1">
      <alignment wrapText="1"/>
      <protection hidden="1"/>
    </xf>
    <xf numFmtId="167" fontId="5" fillId="0" borderId="20" xfId="1" applyNumberFormat="1" applyFont="1" applyFill="1" applyBorder="1" applyAlignment="1" applyProtection="1">
      <alignment horizontal="right" wrapText="1"/>
      <protection hidden="1"/>
    </xf>
    <xf numFmtId="166" fontId="5" fillId="0" borderId="20" xfId="1" applyNumberFormat="1" applyFont="1" applyFill="1" applyBorder="1" applyAlignment="1" applyProtection="1">
      <alignment horizontal="right" wrapText="1"/>
      <protection hidden="1"/>
    </xf>
    <xf numFmtId="2" fontId="5" fillId="0" borderId="20" xfId="1" applyNumberFormat="1" applyFont="1" applyFill="1" applyBorder="1" applyAlignment="1" applyProtection="1">
      <alignment horizontal="right" wrapText="1"/>
      <protection hidden="1"/>
    </xf>
    <xf numFmtId="4" fontId="5" fillId="0" borderId="20" xfId="1" applyNumberFormat="1" applyFont="1" applyFill="1" applyBorder="1" applyAlignment="1" applyProtection="1">
      <protection hidden="1"/>
    </xf>
    <xf numFmtId="0" fontId="19" fillId="0" borderId="0" xfId="4"/>
    <xf numFmtId="0" fontId="19" fillId="0" borderId="0" xfId="4" applyAlignment="1">
      <alignment horizontal="right"/>
    </xf>
    <xf numFmtId="0" fontId="20" fillId="0" borderId="0" xfId="4" applyFont="1" applyAlignment="1">
      <alignment horizontal="justify" vertical="justify"/>
    </xf>
    <xf numFmtId="0" fontId="19" fillId="0" borderId="0" xfId="4" applyProtection="1">
      <protection hidden="1"/>
    </xf>
    <xf numFmtId="0" fontId="21" fillId="0" borderId="0" xfId="4" applyFont="1" applyProtection="1">
      <protection hidden="1"/>
    </xf>
    <xf numFmtId="0" fontId="21" fillId="0" borderId="0" xfId="4" applyFont="1" applyAlignment="1" applyProtection="1">
      <alignment horizontal="right"/>
      <protection hidden="1"/>
    </xf>
    <xf numFmtId="0" fontId="3" fillId="0" borderId="0" xfId="4" applyFont="1" applyAlignment="1" applyProtection="1">
      <alignment horizontal="justify" vertical="justify"/>
      <protection hidden="1"/>
    </xf>
    <xf numFmtId="0" fontId="20" fillId="0" borderId="0" xfId="4" applyFont="1" applyAlignment="1" applyProtection="1">
      <alignment horizontal="justify" vertical="justify"/>
      <protection hidden="1"/>
    </xf>
    <xf numFmtId="0" fontId="4" fillId="0" borderId="0" xfId="4" applyFont="1"/>
    <xf numFmtId="0" fontId="4" fillId="0" borderId="0" xfId="4" applyFont="1" applyProtection="1">
      <protection hidden="1"/>
    </xf>
    <xf numFmtId="0" fontId="5" fillId="0" borderId="0" xfId="4" applyFont="1" applyProtection="1">
      <protection hidden="1"/>
    </xf>
    <xf numFmtId="0" fontId="5" fillId="0" borderId="0" xfId="4" applyFont="1" applyAlignment="1" applyProtection="1">
      <alignment horizontal="right"/>
      <protection hidden="1"/>
    </xf>
    <xf numFmtId="0" fontId="5" fillId="0" borderId="0" xfId="4" applyFont="1" applyAlignment="1" applyProtection="1">
      <alignment horizontal="justify" vertical="justify"/>
      <protection hidden="1"/>
    </xf>
    <xf numFmtId="3" fontId="15" fillId="0" borderId="0" xfId="4" applyNumberFormat="1" applyFont="1" applyFill="1" applyAlignment="1" applyProtection="1">
      <protection hidden="1"/>
    </xf>
    <xf numFmtId="3" fontId="6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alignment horizontal="right"/>
      <protection hidden="1"/>
    </xf>
    <xf numFmtId="0" fontId="5" fillId="0" borderId="0" xfId="4" applyNumberFormat="1" applyFont="1" applyFill="1" applyAlignment="1" applyProtection="1">
      <alignment horizontal="justify" vertical="justify"/>
      <protection hidden="1"/>
    </xf>
    <xf numFmtId="0" fontId="19" fillId="0" borderId="0" xfId="4" applyNumberFormat="1" applyFont="1" applyFill="1" applyAlignment="1" applyProtection="1">
      <protection hidden="1"/>
    </xf>
    <xf numFmtId="4" fontId="6" fillId="0" borderId="20" xfId="4" applyNumberFormat="1" applyFont="1" applyFill="1" applyBorder="1" applyAlignment="1" applyProtection="1">
      <protection hidden="1"/>
    </xf>
    <xf numFmtId="4" fontId="15" fillId="0" borderId="17" xfId="4" applyNumberFormat="1" applyFont="1" applyFill="1" applyBorder="1" applyAlignment="1" applyProtection="1">
      <protection hidden="1"/>
    </xf>
    <xf numFmtId="4" fontId="15" fillId="0" borderId="21" xfId="4" applyNumberFormat="1" applyFont="1" applyFill="1" applyBorder="1" applyAlignment="1" applyProtection="1">
      <protection hidden="1"/>
    </xf>
    <xf numFmtId="3" fontId="15" fillId="0" borderId="0" xfId="4" applyNumberFormat="1" applyFont="1" applyFill="1" applyBorder="1" applyAlignment="1" applyProtection="1">
      <protection hidden="1"/>
    </xf>
    <xf numFmtId="3" fontId="15" fillId="0" borderId="22" xfId="4" applyNumberFormat="1" applyFont="1" applyFill="1" applyBorder="1" applyAlignment="1" applyProtection="1">
      <protection hidden="1"/>
    </xf>
    <xf numFmtId="3" fontId="6" fillId="0" borderId="23" xfId="4" applyNumberFormat="1" applyFont="1" applyFill="1" applyBorder="1" applyAlignment="1" applyProtection="1">
      <protection hidden="1"/>
    </xf>
    <xf numFmtId="3" fontId="6" fillId="0" borderId="22" xfId="4" applyNumberFormat="1" applyFont="1" applyFill="1" applyBorder="1" applyAlignment="1" applyProtection="1">
      <protection hidden="1"/>
    </xf>
    <xf numFmtId="3" fontId="6" fillId="0" borderId="22" xfId="4" applyNumberFormat="1" applyFont="1" applyFill="1" applyBorder="1" applyAlignment="1" applyProtection="1">
      <alignment wrapText="1"/>
      <protection hidden="1"/>
    </xf>
    <xf numFmtId="0" fontId="6" fillId="0" borderId="22" xfId="4" applyNumberFormat="1" applyFont="1" applyFill="1" applyBorder="1" applyAlignment="1" applyProtection="1">
      <protection hidden="1"/>
    </xf>
    <xf numFmtId="0" fontId="6" fillId="0" borderId="22" xfId="4" applyNumberFormat="1" applyFont="1" applyFill="1" applyBorder="1" applyAlignment="1" applyProtection="1">
      <alignment horizontal="right" wrapText="1"/>
      <protection hidden="1"/>
    </xf>
    <xf numFmtId="0" fontId="5" fillId="0" borderId="22" xfId="4" applyNumberFormat="1" applyFont="1" applyFill="1" applyBorder="1" applyAlignment="1" applyProtection="1">
      <alignment wrapText="1"/>
      <protection hidden="1"/>
    </xf>
    <xf numFmtId="0" fontId="5" fillId="0" borderId="22" xfId="4" applyNumberFormat="1" applyFont="1" applyFill="1" applyBorder="1" applyAlignment="1" applyProtection="1">
      <protection hidden="1"/>
    </xf>
    <xf numFmtId="0" fontId="22" fillId="0" borderId="22" xfId="4" applyNumberFormat="1" applyFont="1" applyFill="1" applyBorder="1" applyAlignment="1" applyProtection="1">
      <alignment horizontal="justify" vertical="justify"/>
      <protection hidden="1"/>
    </xf>
    <xf numFmtId="0" fontId="23" fillId="0" borderId="22" xfId="4" applyNumberFormat="1" applyFont="1" applyFill="1" applyBorder="1" applyAlignment="1" applyProtection="1">
      <alignment horizontal="justify" vertical="justify"/>
      <protection hidden="1"/>
    </xf>
    <xf numFmtId="0" fontId="23" fillId="0" borderId="24" xfId="4" applyNumberFormat="1" applyFont="1" applyFill="1" applyBorder="1" applyAlignment="1" applyProtection="1">
      <alignment horizontal="justify" vertical="justify"/>
      <protection hidden="1"/>
    </xf>
    <xf numFmtId="0" fontId="24" fillId="0" borderId="0" xfId="4" applyNumberFormat="1" applyFont="1" applyFill="1" applyAlignment="1" applyProtection="1">
      <protection hidden="1"/>
    </xf>
    <xf numFmtId="4" fontId="25" fillId="0" borderId="1" xfId="4" applyNumberFormat="1" applyFont="1" applyFill="1" applyBorder="1" applyAlignment="1" applyProtection="1">
      <protection hidden="1"/>
    </xf>
    <xf numFmtId="4" fontId="4" fillId="0" borderId="1" xfId="4" applyNumberFormat="1" applyFont="1" applyFill="1" applyBorder="1" applyAlignment="1" applyProtection="1">
      <protection hidden="1"/>
    </xf>
    <xf numFmtId="3" fontId="4" fillId="0" borderId="1" xfId="4" applyNumberFormat="1" applyFont="1" applyFill="1" applyBorder="1" applyAlignment="1" applyProtection="1">
      <protection hidden="1"/>
    </xf>
    <xf numFmtId="171" fontId="5" fillId="0" borderId="1" xfId="4" applyNumberFormat="1" applyFont="1" applyFill="1" applyBorder="1" applyAlignment="1" applyProtection="1">
      <alignment wrapText="1"/>
      <protection hidden="1"/>
    </xf>
    <xf numFmtId="166" fontId="5" fillId="0" borderId="1" xfId="4" applyNumberFormat="1" applyFont="1" applyFill="1" applyBorder="1" applyAlignment="1" applyProtection="1">
      <alignment wrapText="1"/>
      <protection hidden="1"/>
    </xf>
    <xf numFmtId="166" fontId="5" fillId="0" borderId="1" xfId="4" applyNumberFormat="1" applyFont="1" applyFill="1" applyBorder="1" applyAlignment="1" applyProtection="1">
      <alignment horizontal="right" wrapText="1"/>
      <protection hidden="1"/>
    </xf>
    <xf numFmtId="167" fontId="5" fillId="0" borderId="1" xfId="4" applyNumberFormat="1" applyFont="1" applyFill="1" applyBorder="1" applyAlignment="1" applyProtection="1">
      <alignment horizontal="right" wrapText="1"/>
      <protection hidden="1"/>
    </xf>
    <xf numFmtId="168" fontId="5" fillId="0" borderId="1" xfId="4" applyNumberFormat="1" applyFont="1" applyFill="1" applyBorder="1" applyAlignment="1" applyProtection="1">
      <alignment wrapText="1"/>
      <protection hidden="1"/>
    </xf>
    <xf numFmtId="172" fontId="5" fillId="0" borderId="1" xfId="4" applyNumberFormat="1" applyFont="1" applyFill="1" applyBorder="1" applyAlignment="1" applyProtection="1">
      <alignment wrapText="1"/>
      <protection hidden="1"/>
    </xf>
    <xf numFmtId="169" fontId="23" fillId="0" borderId="1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4" applyFont="1" applyBorder="1" applyAlignment="1" applyProtection="1">
      <alignment horizontal="justify" vertical="justify"/>
      <protection hidden="1"/>
    </xf>
    <xf numFmtId="0" fontId="24" fillId="0" borderId="0" xfId="4" applyNumberFormat="1" applyFont="1" applyFill="1" applyBorder="1" applyAlignment="1" applyProtection="1">
      <protection hidden="1"/>
    </xf>
    <xf numFmtId="0" fontId="26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0" xfId="4" applyNumberFormat="1" applyFont="1" applyFill="1" applyBorder="1" applyAlignment="1" applyProtection="1">
      <alignment horizontal="justify" vertical="justify" wrapText="1"/>
      <protection hidden="1"/>
    </xf>
    <xf numFmtId="169" fontId="23" fillId="0" borderId="0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13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4" applyFont="1" applyBorder="1" applyAlignment="1" applyProtection="1">
      <alignment horizontal="justify" vertical="justify"/>
      <protection hidden="1"/>
    </xf>
    <xf numFmtId="0" fontId="5" fillId="0" borderId="1" xfId="4" applyNumberFormat="1" applyFont="1" applyFill="1" applyBorder="1" applyAlignment="1" applyProtection="1">
      <alignment horizontal="left" vertical="justify" wrapText="1"/>
      <protection hidden="1"/>
    </xf>
    <xf numFmtId="0" fontId="27" fillId="0" borderId="22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22" xfId="4" applyNumberFormat="1" applyFont="1" applyFill="1" applyBorder="1" applyAlignment="1" applyProtection="1">
      <alignment horizontal="justify" vertical="justify" wrapText="1"/>
      <protection hidden="1"/>
    </xf>
    <xf numFmtId="169" fontId="23" fillId="0" borderId="22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24" xfId="4" applyNumberFormat="1" applyFont="1" applyFill="1" applyBorder="1" applyAlignment="1" applyProtection="1">
      <alignment horizontal="justify" vertical="justify" wrapText="1"/>
      <protection hidden="1"/>
    </xf>
    <xf numFmtId="4" fontId="28" fillId="0" borderId="1" xfId="4" applyNumberFormat="1" applyFont="1" applyFill="1" applyBorder="1" applyAlignment="1" applyProtection="1">
      <protection hidden="1"/>
    </xf>
    <xf numFmtId="4" fontId="15" fillId="0" borderId="1" xfId="4" applyNumberFormat="1" applyFont="1" applyFill="1" applyBorder="1" applyAlignment="1" applyProtection="1">
      <protection hidden="1"/>
    </xf>
    <xf numFmtId="166" fontId="6" fillId="0" borderId="1" xfId="4" applyNumberFormat="1" applyFont="1" applyFill="1" applyBorder="1" applyAlignment="1" applyProtection="1">
      <alignment horizontal="right" wrapText="1"/>
      <protection hidden="1"/>
    </xf>
    <xf numFmtId="167" fontId="6" fillId="0" borderId="10" xfId="4" applyNumberFormat="1" applyFont="1" applyFill="1" applyBorder="1" applyAlignment="1" applyProtection="1">
      <alignment horizontal="right" wrapText="1"/>
      <protection hidden="1"/>
    </xf>
    <xf numFmtId="168" fontId="6" fillId="0" borderId="1" xfId="4" applyNumberFormat="1" applyFont="1" applyFill="1" applyBorder="1" applyAlignment="1" applyProtection="1">
      <alignment wrapText="1"/>
      <protection hidden="1"/>
    </xf>
    <xf numFmtId="166" fontId="6" fillId="0" borderId="1" xfId="4" applyNumberFormat="1" applyFont="1" applyFill="1" applyBorder="1" applyAlignment="1" applyProtection="1">
      <alignment wrapText="1"/>
      <protection hidden="1"/>
    </xf>
    <xf numFmtId="0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4" applyNumberFormat="1" applyFont="1" applyFill="1" applyBorder="1" applyAlignment="1" applyProtection="1">
      <alignment horizontal="justify" vertical="justify" wrapText="1"/>
      <protection hidden="1"/>
    </xf>
    <xf numFmtId="4" fontId="4" fillId="0" borderId="10" xfId="4" applyNumberFormat="1" applyFont="1" applyFill="1" applyBorder="1" applyAlignment="1" applyProtection="1">
      <protection hidden="1"/>
    </xf>
    <xf numFmtId="3" fontId="4" fillId="0" borderId="10" xfId="4" applyNumberFormat="1" applyFont="1" applyFill="1" applyBorder="1" applyAlignment="1" applyProtection="1">
      <protection hidden="1"/>
    </xf>
    <xf numFmtId="3" fontId="5" fillId="0" borderId="3" xfId="4" applyNumberFormat="1" applyFont="1" applyFill="1" applyBorder="1" applyAlignment="1" applyProtection="1">
      <protection hidden="1"/>
    </xf>
    <xf numFmtId="171" fontId="5" fillId="0" borderId="10" xfId="4" applyNumberFormat="1" applyFont="1" applyFill="1" applyBorder="1" applyAlignment="1" applyProtection="1">
      <alignment wrapText="1"/>
      <protection hidden="1"/>
    </xf>
    <xf numFmtId="166" fontId="5" fillId="0" borderId="3" xfId="4" applyNumberFormat="1" applyFont="1" applyFill="1" applyBorder="1" applyAlignment="1" applyProtection="1">
      <alignment wrapText="1"/>
      <protection hidden="1"/>
    </xf>
    <xf numFmtId="167" fontId="5" fillId="0" borderId="10" xfId="4" applyNumberFormat="1" applyFont="1" applyFill="1" applyBorder="1" applyAlignment="1" applyProtection="1">
      <alignment horizontal="right" wrapText="1"/>
      <protection hidden="1"/>
    </xf>
    <xf numFmtId="168" fontId="5" fillId="0" borderId="10" xfId="4" applyNumberFormat="1" applyFont="1" applyFill="1" applyBorder="1" applyAlignment="1" applyProtection="1">
      <alignment wrapText="1"/>
      <protection hidden="1"/>
    </xf>
    <xf numFmtId="172" fontId="5" fillId="0" borderId="9" xfId="4" applyNumberFormat="1" applyFont="1" applyFill="1" applyBorder="1" applyAlignment="1" applyProtection="1">
      <alignment wrapText="1"/>
      <protection hidden="1"/>
    </xf>
    <xf numFmtId="3" fontId="5" fillId="0" borderId="1" xfId="4" applyNumberFormat="1" applyFont="1" applyFill="1" applyBorder="1" applyAlignment="1" applyProtection="1">
      <protection hidden="1"/>
    </xf>
    <xf numFmtId="0" fontId="26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25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26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26" xfId="4" applyNumberFormat="1" applyFont="1" applyFill="1" applyBorder="1" applyAlignment="1" applyProtection="1">
      <alignment horizontal="justify" vertical="justify" wrapText="1"/>
      <protection hidden="1"/>
    </xf>
    <xf numFmtId="169" fontId="23" fillId="0" borderId="26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2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27" xfId="4" applyFont="1" applyBorder="1" applyAlignment="1" applyProtection="1">
      <alignment horizontal="justify" vertical="justify"/>
      <protection hidden="1"/>
    </xf>
    <xf numFmtId="4" fontId="6" fillId="0" borderId="1" xfId="4" applyNumberFormat="1" applyFont="1" applyFill="1" applyBorder="1" applyAlignment="1" applyProtection="1">
      <protection hidden="1"/>
    </xf>
    <xf numFmtId="4" fontId="15" fillId="0" borderId="10" xfId="4" applyNumberFormat="1" applyFont="1" applyFill="1" applyBorder="1" applyAlignment="1" applyProtection="1">
      <protection hidden="1"/>
    </xf>
    <xf numFmtId="168" fontId="6" fillId="0" borderId="10" xfId="4" applyNumberFormat="1" applyFont="1" applyFill="1" applyBorder="1" applyAlignment="1" applyProtection="1">
      <alignment wrapText="1"/>
      <protection hidden="1"/>
    </xf>
    <xf numFmtId="0" fontId="23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4" applyNumberFormat="1" applyFont="1" applyFill="1" applyBorder="1" applyAlignment="1" applyProtection="1">
      <alignment horizontal="justify" vertical="justify" wrapText="1"/>
      <protection hidden="1"/>
    </xf>
    <xf numFmtId="169" fontId="23" fillId="0" borderId="10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3" xfId="4" applyNumberFormat="1" applyFont="1" applyFill="1" applyBorder="1" applyAlignment="1" applyProtection="1">
      <alignment horizontal="justify" vertical="justify" wrapText="1"/>
      <protection hidden="1"/>
    </xf>
    <xf numFmtId="169" fontId="23" fillId="0" borderId="3" xfId="4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4" applyNumberFormat="1" applyFont="1" applyFill="1" applyBorder="1" applyAlignment="1" applyProtection="1">
      <protection hidden="1"/>
    </xf>
    <xf numFmtId="166" fontId="6" fillId="0" borderId="9" xfId="4" applyNumberFormat="1" applyFont="1" applyFill="1" applyBorder="1" applyAlignment="1" applyProtection="1">
      <alignment horizontal="justify" vertical="justify" wrapText="1"/>
      <protection hidden="1"/>
    </xf>
    <xf numFmtId="166" fontId="30" fillId="0" borderId="3" xfId="4" applyNumberFormat="1" applyFont="1" applyFill="1" applyBorder="1" applyAlignment="1" applyProtection="1">
      <alignment horizontal="justify" vertical="justify" wrapText="1"/>
      <protection hidden="1"/>
    </xf>
    <xf numFmtId="166" fontId="30" fillId="0" borderId="9" xfId="4" applyNumberFormat="1" applyFont="1" applyFill="1" applyBorder="1" applyAlignment="1" applyProtection="1">
      <alignment horizontal="justify" vertical="justify" wrapText="1"/>
      <protection hidden="1"/>
    </xf>
    <xf numFmtId="166" fontId="30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0" xfId="4" applyNumberFormat="1" applyFont="1" applyFill="1" applyBorder="1" applyAlignment="1" applyProtection="1">
      <alignment horizontal="justify" vertical="justify" wrapText="1"/>
      <protection hidden="1"/>
    </xf>
    <xf numFmtId="169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166" fontId="6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10" xfId="4" applyNumberFormat="1" applyFont="1" applyFill="1" applyBorder="1" applyAlignment="1" applyProtection="1">
      <alignment horizontal="justify" vertical="justify" wrapText="1"/>
      <protection hidden="1"/>
    </xf>
    <xf numFmtId="169" fontId="6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9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3" xfId="4" applyNumberFormat="1" applyFont="1" applyFill="1" applyBorder="1" applyAlignment="1" applyProtection="1">
      <alignment horizontal="justify" vertical="justify" wrapText="1"/>
      <protection hidden="1"/>
    </xf>
    <xf numFmtId="169" fontId="6" fillId="0" borderId="3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9" xfId="4" applyNumberFormat="1" applyFont="1" applyFill="1" applyBorder="1" applyAlignment="1" applyProtection="1">
      <alignment horizontal="justify" vertical="justify" wrapText="1"/>
      <protection hidden="1"/>
    </xf>
    <xf numFmtId="3" fontId="15" fillId="0" borderId="10" xfId="4" applyNumberFormat="1" applyFont="1" applyFill="1" applyBorder="1" applyAlignment="1" applyProtection="1">
      <protection hidden="1"/>
    </xf>
    <xf numFmtId="3" fontId="6" fillId="0" borderId="3" xfId="4" applyNumberFormat="1" applyFont="1" applyFill="1" applyBorder="1" applyAlignment="1" applyProtection="1">
      <protection hidden="1"/>
    </xf>
    <xf numFmtId="171" fontId="6" fillId="0" borderId="10" xfId="4" applyNumberFormat="1" applyFont="1" applyFill="1" applyBorder="1" applyAlignment="1" applyProtection="1">
      <alignment wrapText="1"/>
      <protection hidden="1"/>
    </xf>
    <xf numFmtId="166" fontId="6" fillId="0" borderId="3" xfId="4" applyNumberFormat="1" applyFont="1" applyFill="1" applyBorder="1" applyAlignment="1" applyProtection="1">
      <alignment wrapText="1"/>
      <protection hidden="1"/>
    </xf>
    <xf numFmtId="172" fontId="6" fillId="0" borderId="9" xfId="4" applyNumberFormat="1" applyFont="1" applyFill="1" applyBorder="1" applyAlignment="1" applyProtection="1">
      <alignment wrapText="1"/>
      <protection hidden="1"/>
    </xf>
    <xf numFmtId="4" fontId="25" fillId="0" borderId="0" xfId="4" applyNumberFormat="1" applyFont="1" applyFill="1" applyBorder="1" applyAlignment="1" applyProtection="1">
      <protection hidden="1"/>
    </xf>
    <xf numFmtId="4" fontId="5" fillId="0" borderId="1" xfId="4" applyNumberFormat="1" applyFont="1" applyFill="1" applyBorder="1" applyAlignment="1" applyProtection="1">
      <protection hidden="1"/>
    </xf>
    <xf numFmtId="0" fontId="12" fillId="0" borderId="0" xfId="4" applyNumberFormat="1" applyFont="1" applyFill="1" applyBorder="1" applyAlignment="1" applyProtection="1">
      <protection hidden="1"/>
    </xf>
    <xf numFmtId="169" fontId="27" fillId="0" borderId="10" xfId="4" applyNumberFormat="1" applyFont="1" applyFill="1" applyBorder="1" applyAlignment="1" applyProtection="1">
      <alignment horizontal="justify" vertical="justify" wrapText="1"/>
      <protection hidden="1"/>
    </xf>
    <xf numFmtId="166" fontId="27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15" fillId="0" borderId="0" xfId="4" applyFont="1"/>
    <xf numFmtId="0" fontId="31" fillId="0" borderId="0" xfId="4" applyNumberFormat="1" applyFont="1" applyFill="1" applyBorder="1" applyAlignment="1" applyProtection="1">
      <protection hidden="1"/>
    </xf>
    <xf numFmtId="0" fontId="32" fillId="0" borderId="27" xfId="4" applyFont="1" applyBorder="1" applyAlignment="1" applyProtection="1">
      <alignment horizontal="justify" vertical="justify"/>
      <protection hidden="1"/>
    </xf>
    <xf numFmtId="4" fontId="28" fillId="0" borderId="20" xfId="4" applyNumberFormat="1" applyFont="1" applyFill="1" applyBorder="1" applyAlignment="1" applyProtection="1">
      <protection hidden="1"/>
    </xf>
    <xf numFmtId="4" fontId="4" fillId="0" borderId="17" xfId="4" applyNumberFormat="1" applyFont="1" applyFill="1" applyBorder="1" applyAlignment="1" applyProtection="1">
      <protection hidden="1"/>
    </xf>
    <xf numFmtId="3" fontId="4" fillId="0" borderId="17" xfId="4" applyNumberFormat="1" applyFont="1" applyFill="1" applyBorder="1" applyAlignment="1" applyProtection="1">
      <protection hidden="1"/>
    </xf>
    <xf numFmtId="3" fontId="5" fillId="0" borderId="19" xfId="4" applyNumberFormat="1" applyFont="1" applyFill="1" applyBorder="1" applyAlignment="1" applyProtection="1">
      <protection hidden="1"/>
    </xf>
    <xf numFmtId="171" fontId="5" fillId="0" borderId="17" xfId="4" applyNumberFormat="1" applyFont="1" applyFill="1" applyBorder="1" applyAlignment="1" applyProtection="1">
      <alignment wrapText="1"/>
      <protection hidden="1"/>
    </xf>
    <xf numFmtId="166" fontId="5" fillId="0" borderId="19" xfId="4" applyNumberFormat="1" applyFont="1" applyFill="1" applyBorder="1" applyAlignment="1" applyProtection="1">
      <alignment wrapText="1"/>
      <protection hidden="1"/>
    </xf>
    <xf numFmtId="166" fontId="6" fillId="0" borderId="20" xfId="4" applyNumberFormat="1" applyFont="1" applyFill="1" applyBorder="1" applyAlignment="1" applyProtection="1">
      <alignment horizontal="right" wrapText="1"/>
      <protection hidden="1"/>
    </xf>
    <xf numFmtId="167" fontId="6" fillId="0" borderId="17" xfId="4" applyNumberFormat="1" applyFont="1" applyFill="1" applyBorder="1" applyAlignment="1" applyProtection="1">
      <alignment horizontal="right" wrapText="1"/>
      <protection hidden="1"/>
    </xf>
    <xf numFmtId="168" fontId="6" fillId="0" borderId="17" xfId="4" applyNumberFormat="1" applyFont="1" applyFill="1" applyBorder="1" applyAlignment="1" applyProtection="1">
      <alignment wrapText="1"/>
      <protection hidden="1"/>
    </xf>
    <xf numFmtId="172" fontId="5" fillId="0" borderId="18" xfId="4" applyNumberFormat="1" applyFont="1" applyFill="1" applyBorder="1" applyAlignment="1" applyProtection="1">
      <alignment wrapText="1"/>
      <protection hidden="1"/>
    </xf>
    <xf numFmtId="166" fontId="6" fillId="0" borderId="20" xfId="4" applyNumberFormat="1" applyFont="1" applyFill="1" applyBorder="1" applyAlignment="1" applyProtection="1">
      <alignment wrapText="1"/>
      <protection hidden="1"/>
    </xf>
    <xf numFmtId="0" fontId="33" fillId="0" borderId="0" xfId="4" applyNumberFormat="1" applyFont="1" applyFill="1" applyAlignment="1" applyProtection="1">
      <protection hidden="1"/>
    </xf>
    <xf numFmtId="0" fontId="6" fillId="0" borderId="1" xfId="4" applyNumberFormat="1" applyFont="1" applyFill="1" applyBorder="1" applyAlignment="1" applyProtection="1">
      <alignment horizontal="center" vertical="top" wrapText="1"/>
      <protection hidden="1"/>
    </xf>
    <xf numFmtId="0" fontId="15" fillId="0" borderId="1" xfId="4" applyNumberFormat="1" applyFont="1" applyFill="1" applyBorder="1" applyAlignment="1" applyProtection="1">
      <alignment horizontal="center" vertical="top" wrapText="1"/>
      <protection hidden="1"/>
    </xf>
    <xf numFmtId="0" fontId="6" fillId="0" borderId="1" xfId="4" applyNumberFormat="1" applyFont="1" applyFill="1" applyBorder="1" applyAlignment="1" applyProtection="1">
      <alignment horizontal="center" wrapText="1"/>
      <protection hidden="1"/>
    </xf>
    <xf numFmtId="0" fontId="6" fillId="0" borderId="1" xfId="4" applyNumberFormat="1" applyFont="1" applyFill="1" applyBorder="1" applyAlignment="1" applyProtection="1">
      <alignment horizontal="right" vertical="top" wrapText="1"/>
      <protection hidden="1"/>
    </xf>
    <xf numFmtId="0" fontId="15" fillId="0" borderId="0" xfId="4" applyNumberFormat="1" applyFont="1" applyFill="1" applyAlignment="1" applyProtection="1">
      <protection hidden="1"/>
    </xf>
    <xf numFmtId="0" fontId="4" fillId="0" borderId="0" xfId="4" applyNumberFormat="1" applyFont="1" applyFill="1" applyAlignment="1" applyProtection="1">
      <protection hidden="1"/>
    </xf>
    <xf numFmtId="0" fontId="15" fillId="0" borderId="0" xfId="4" applyNumberFormat="1" applyFont="1" applyFill="1" applyAlignment="1" applyProtection="1">
      <alignment horizontal="center" vertical="top"/>
      <protection hidden="1"/>
    </xf>
    <xf numFmtId="4" fontId="15" fillId="0" borderId="0" xfId="4" applyNumberFormat="1" applyFont="1" applyFill="1" applyAlignment="1" applyProtection="1">
      <alignment horizontal="center" vertical="top"/>
      <protection hidden="1"/>
    </xf>
    <xf numFmtId="0" fontId="15" fillId="0" borderId="0" xfId="4" applyNumberFormat="1" applyFont="1" applyFill="1" applyAlignment="1" applyProtection="1">
      <alignment horizontal="right" vertical="top"/>
      <protection hidden="1"/>
    </xf>
    <xf numFmtId="0" fontId="15" fillId="0" borderId="0" xfId="4" applyNumberFormat="1" applyFont="1" applyFill="1" applyAlignment="1" applyProtection="1">
      <alignment horizontal="center"/>
      <protection hidden="1"/>
    </xf>
    <xf numFmtId="0" fontId="15" fillId="0" borderId="0" xfId="4" applyNumberFormat="1" applyFont="1" applyFill="1" applyBorder="1" applyAlignment="1" applyProtection="1">
      <alignment horizontal="center"/>
      <protection hidden="1"/>
    </xf>
    <xf numFmtId="0" fontId="32" fillId="0" borderId="0" xfId="4" applyNumberFormat="1" applyFont="1" applyFill="1" applyAlignment="1" applyProtection="1">
      <alignment horizontal="justify" vertical="justify"/>
      <protection hidden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justify" vertical="justify"/>
    </xf>
    <xf numFmtId="0" fontId="19" fillId="0" borderId="0" xfId="4" applyFill="1"/>
    <xf numFmtId="0" fontId="33" fillId="0" borderId="29" xfId="4" applyNumberFormat="1" applyFont="1" applyFill="1" applyBorder="1" applyAlignment="1" applyProtection="1">
      <protection hidden="1"/>
    </xf>
    <xf numFmtId="0" fontId="33" fillId="0" borderId="30" xfId="4" applyNumberFormat="1" applyFont="1" applyFill="1" applyBorder="1" applyAlignment="1" applyProtection="1">
      <protection hidden="1"/>
    </xf>
    <xf numFmtId="173" fontId="33" fillId="0" borderId="30" xfId="4" applyNumberFormat="1" applyFont="1" applyFill="1" applyBorder="1" applyAlignment="1" applyProtection="1">
      <protection hidden="1"/>
    </xf>
    <xf numFmtId="0" fontId="24" fillId="0" borderId="30" xfId="4" applyNumberFormat="1" applyFont="1" applyFill="1" applyBorder="1" applyAlignment="1" applyProtection="1">
      <protection hidden="1"/>
    </xf>
    <xf numFmtId="0" fontId="19" fillId="0" borderId="30" xfId="4" applyNumberFormat="1" applyFont="1" applyFill="1" applyBorder="1" applyAlignment="1" applyProtection="1">
      <protection hidden="1"/>
    </xf>
    <xf numFmtId="0" fontId="19" fillId="0" borderId="30" xfId="4" applyFill="1" applyBorder="1" applyProtection="1">
      <protection hidden="1"/>
    </xf>
    <xf numFmtId="0" fontId="19" fillId="0" borderId="31" xfId="4" applyFill="1" applyBorder="1" applyProtection="1">
      <protection hidden="1"/>
    </xf>
    <xf numFmtId="173" fontId="12" fillId="0" borderId="7" xfId="4" applyNumberFormat="1" applyFont="1" applyFill="1" applyBorder="1" applyAlignment="1" applyProtection="1">
      <protection hidden="1"/>
    </xf>
    <xf numFmtId="173" fontId="12" fillId="0" borderId="8" xfId="4" applyNumberFormat="1" applyFont="1" applyFill="1" applyBorder="1" applyAlignment="1" applyProtection="1">
      <protection hidden="1"/>
    </xf>
    <xf numFmtId="174" fontId="12" fillId="0" borderId="8" xfId="4" applyNumberFormat="1" applyFont="1" applyFill="1" applyBorder="1" applyAlignment="1" applyProtection="1">
      <protection hidden="1"/>
    </xf>
    <xf numFmtId="0" fontId="12" fillId="0" borderId="8" xfId="4" applyNumberFormat="1" applyFont="1" applyFill="1" applyBorder="1" applyAlignment="1" applyProtection="1">
      <alignment horizontal="right"/>
      <protection hidden="1"/>
    </xf>
    <xf numFmtId="0" fontId="4" fillId="0" borderId="8" xfId="4" applyNumberFormat="1" applyFont="1" applyFill="1" applyBorder="1" applyAlignment="1" applyProtection="1">
      <alignment horizontal="center"/>
      <protection hidden="1"/>
    </xf>
    <xf numFmtId="173" fontId="35" fillId="0" borderId="1" xfId="4" applyNumberFormat="1" applyFont="1" applyFill="1" applyBorder="1" applyAlignment="1" applyProtection="1">
      <protection hidden="1"/>
    </xf>
    <xf numFmtId="166" fontId="35" fillId="0" borderId="1" xfId="4" applyNumberFormat="1" applyFont="1" applyFill="1" applyBorder="1" applyAlignment="1" applyProtection="1">
      <protection hidden="1"/>
    </xf>
    <xf numFmtId="168" fontId="35" fillId="0" borderId="1" xfId="4" applyNumberFormat="1" applyFont="1" applyFill="1" applyBorder="1" applyAlignment="1" applyProtection="1">
      <protection hidden="1"/>
    </xf>
    <xf numFmtId="167" fontId="35" fillId="0" borderId="1" xfId="4" applyNumberFormat="1" applyFont="1" applyFill="1" applyBorder="1" applyAlignment="1" applyProtection="1">
      <alignment horizontal="left"/>
      <protection hidden="1"/>
    </xf>
    <xf numFmtId="0" fontId="12" fillId="0" borderId="1" xfId="4" applyNumberFormat="1" applyFont="1" applyFill="1" applyBorder="1" applyAlignment="1" applyProtection="1">
      <alignment wrapText="1"/>
      <protection hidden="1"/>
    </xf>
    <xf numFmtId="0" fontId="24" fillId="0" borderId="0" xfId="4" applyNumberFormat="1" applyFont="1" applyFill="1" applyBorder="1" applyAlignment="1" applyProtection="1">
      <alignment wrapText="1"/>
      <protection hidden="1"/>
    </xf>
    <xf numFmtId="0" fontId="24" fillId="0" borderId="13" xfId="4" applyNumberFormat="1" applyFont="1" applyFill="1" applyBorder="1" applyAlignment="1" applyProtection="1">
      <alignment wrapText="1"/>
      <protection hidden="1"/>
    </xf>
    <xf numFmtId="166" fontId="35" fillId="0" borderId="1" xfId="4" applyNumberFormat="1" applyFont="1" applyFill="1" applyBorder="1" applyAlignment="1" applyProtection="1">
      <alignment horizontal="center"/>
      <protection hidden="1"/>
    </xf>
    <xf numFmtId="173" fontId="35" fillId="0" borderId="10" xfId="4" applyNumberFormat="1" applyFont="1" applyFill="1" applyBorder="1" applyAlignment="1" applyProtection="1">
      <protection hidden="1"/>
    </xf>
    <xf numFmtId="167" fontId="35" fillId="0" borderId="1" xfId="4" applyNumberFormat="1" applyFont="1" applyFill="1" applyBorder="1" applyAlignment="1" applyProtection="1">
      <protection hidden="1"/>
    </xf>
    <xf numFmtId="173" fontId="35" fillId="0" borderId="11" xfId="4" applyNumberFormat="1" applyFont="1" applyFill="1" applyBorder="1" applyAlignment="1" applyProtection="1">
      <protection hidden="1"/>
    </xf>
    <xf numFmtId="0" fontId="24" fillId="0" borderId="1" xfId="4" applyNumberFormat="1" applyFont="1" applyFill="1" applyBorder="1" applyAlignment="1" applyProtection="1">
      <alignment wrapText="1"/>
      <protection hidden="1"/>
    </xf>
    <xf numFmtId="0" fontId="4" fillId="0" borderId="1" xfId="4" applyNumberFormat="1" applyFont="1" applyFill="1" applyBorder="1" applyAlignment="1" applyProtection="1">
      <alignment wrapText="1"/>
      <protection hidden="1"/>
    </xf>
    <xf numFmtId="0" fontId="35" fillId="0" borderId="1" xfId="4" applyNumberFormat="1" applyFont="1" applyFill="1" applyBorder="1" applyAlignment="1" applyProtection="1">
      <alignment wrapText="1"/>
      <protection hidden="1"/>
    </xf>
    <xf numFmtId="0" fontId="19" fillId="0" borderId="1" xfId="4" applyNumberFormat="1" applyFont="1" applyFill="1" applyBorder="1" applyAlignment="1" applyProtection="1">
      <alignment wrapText="1"/>
      <protection hidden="1"/>
    </xf>
    <xf numFmtId="0" fontId="19" fillId="0" borderId="4" xfId="4" applyNumberFormat="1" applyFont="1" applyFill="1" applyBorder="1" applyAlignment="1" applyProtection="1">
      <alignment wrapText="1"/>
      <protection hidden="1"/>
    </xf>
    <xf numFmtId="0" fontId="24" fillId="0" borderId="4" xfId="4" applyNumberFormat="1" applyFont="1" applyFill="1" applyBorder="1" applyAlignment="1" applyProtection="1">
      <alignment wrapText="1"/>
      <protection hidden="1"/>
    </xf>
    <xf numFmtId="0" fontId="19" fillId="0" borderId="4" xfId="4" applyNumberFormat="1" applyFill="1" applyBorder="1" applyProtection="1">
      <protection hidden="1"/>
    </xf>
    <xf numFmtId="0" fontId="35" fillId="0" borderId="1" xfId="4" applyNumberFormat="1" applyFont="1" applyFill="1" applyBorder="1" applyAlignment="1" applyProtection="1">
      <alignment horizontal="center" wrapText="1"/>
      <protection hidden="1"/>
    </xf>
    <xf numFmtId="0" fontId="24" fillId="0" borderId="10" xfId="4" applyNumberFormat="1" applyFont="1" applyFill="1" applyBorder="1" applyAlignment="1" applyProtection="1">
      <alignment wrapText="1"/>
      <protection hidden="1"/>
    </xf>
    <xf numFmtId="173" fontId="35" fillId="0" borderId="35" xfId="4" applyNumberFormat="1" applyFont="1" applyFill="1" applyBorder="1" applyAlignment="1" applyProtection="1">
      <protection hidden="1"/>
    </xf>
    <xf numFmtId="173" fontId="35" fillId="0" borderId="20" xfId="4" applyNumberFormat="1" applyFont="1" applyFill="1" applyBorder="1" applyAlignment="1" applyProtection="1">
      <protection hidden="1"/>
    </xf>
    <xf numFmtId="166" fontId="35" fillId="0" borderId="20" xfId="4" applyNumberFormat="1" applyFont="1" applyFill="1" applyBorder="1" applyAlignment="1" applyProtection="1">
      <protection hidden="1"/>
    </xf>
    <xf numFmtId="166" fontId="35" fillId="0" borderId="20" xfId="4" applyNumberFormat="1" applyFont="1" applyFill="1" applyBorder="1" applyAlignment="1" applyProtection="1">
      <alignment horizontal="center"/>
      <protection hidden="1"/>
    </xf>
    <xf numFmtId="168" fontId="35" fillId="0" borderId="20" xfId="4" applyNumberFormat="1" applyFont="1" applyFill="1" applyBorder="1" applyAlignment="1" applyProtection="1">
      <protection hidden="1"/>
    </xf>
    <xf numFmtId="167" fontId="35" fillId="0" borderId="20" xfId="4" applyNumberFormat="1" applyFont="1" applyFill="1" applyBorder="1" applyAlignment="1" applyProtection="1">
      <protection hidden="1"/>
    </xf>
    <xf numFmtId="0" fontId="33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3" fillId="0" borderId="37" xfId="4" applyNumberFormat="1" applyFont="1" applyFill="1" applyBorder="1" applyAlignment="1" applyProtection="1">
      <alignment horizontal="center" vertical="center" wrapText="1"/>
      <protection hidden="1"/>
    </xf>
    <xf numFmtId="0" fontId="33" fillId="0" borderId="37" xfId="4" applyNumberFormat="1" applyFont="1" applyFill="1" applyBorder="1" applyAlignment="1" applyProtection="1">
      <alignment horizontal="center" vertical="center"/>
      <protection hidden="1"/>
    </xf>
    <xf numFmtId="0" fontId="33" fillId="0" borderId="0" xfId="4" applyNumberFormat="1" applyFont="1" applyFill="1" applyBorder="1" applyAlignment="1" applyProtection="1">
      <protection hidden="1"/>
    </xf>
    <xf numFmtId="0" fontId="19" fillId="0" borderId="0" xfId="4" applyFill="1" applyBorder="1" applyProtection="1">
      <protection hidden="1"/>
    </xf>
    <xf numFmtId="0" fontId="19" fillId="0" borderId="0" xfId="4" applyFill="1" applyProtection="1">
      <protection hidden="1"/>
    </xf>
    <xf numFmtId="0" fontId="33" fillId="0" borderId="0" xfId="4" applyNumberFormat="1" applyFont="1" applyFill="1" applyAlignment="1" applyProtection="1">
      <alignment horizontal="center"/>
      <protection hidden="1"/>
    </xf>
    <xf numFmtId="0" fontId="24" fillId="0" borderId="0" xfId="4" applyNumberFormat="1" applyFont="1" applyFill="1" applyAlignment="1" applyProtection="1">
      <alignment horizontal="right"/>
      <protection hidden="1"/>
    </xf>
    <xf numFmtId="0" fontId="36" fillId="0" borderId="0" xfId="4" applyNumberFormat="1" applyFont="1" applyFill="1" applyAlignment="1" applyProtection="1">
      <protection hidden="1"/>
    </xf>
    <xf numFmtId="0" fontId="19" fillId="0" borderId="0" xfId="4" applyNumberFormat="1" applyFont="1" applyFill="1" applyAlignment="1" applyProtection="1">
      <alignment horizontal="centerContinuous"/>
      <protection hidden="1"/>
    </xf>
    <xf numFmtId="0" fontId="37" fillId="0" borderId="0" xfId="4" applyNumberFormat="1" applyFont="1" applyFill="1" applyAlignment="1" applyProtection="1">
      <alignment horizontal="centerContinuous"/>
      <protection hidden="1"/>
    </xf>
    <xf numFmtId="0" fontId="36" fillId="0" borderId="0" xfId="4" applyNumberFormat="1" applyFont="1" applyFill="1" applyAlignment="1" applyProtection="1">
      <alignment horizontal="centerContinuous"/>
      <protection hidden="1"/>
    </xf>
    <xf numFmtId="0" fontId="19" fillId="0" borderId="0" xfId="4" applyFill="1" applyAlignment="1" applyProtection="1">
      <alignment horizontal="center"/>
      <protection hidden="1"/>
    </xf>
    <xf numFmtId="0" fontId="19" fillId="0" borderId="0" xfId="4" applyFill="1" applyAlignment="1" applyProtection="1">
      <alignment horizontal="right"/>
      <protection hidden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3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3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8" xfId="1" applyNumberFormat="1" applyFont="1" applyFill="1" applyBorder="1" applyAlignment="1" applyProtection="1">
      <alignment horizontal="left" vertical="justify"/>
      <protection hidden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6" xfId="1" applyNumberFormat="1" applyFont="1" applyFill="1" applyBorder="1" applyAlignment="1" applyProtection="1">
      <alignment horizontal="center" vertical="justify"/>
      <protection hidden="1"/>
    </xf>
    <xf numFmtId="0" fontId="6" fillId="0" borderId="15" xfId="1" applyNumberFormat="1" applyFont="1" applyFill="1" applyBorder="1" applyAlignment="1" applyProtection="1">
      <alignment horizontal="center" vertical="justify"/>
      <protection hidden="1"/>
    </xf>
    <xf numFmtId="166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13" xfId="0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10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3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7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8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9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9" xfId="1" applyNumberFormat="1" applyFont="1" applyFill="1" applyBorder="1" applyAlignment="1" applyProtection="1">
      <alignment horizontal="center" vertical="justify"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0" xfId="4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4" applyNumberFormat="1" applyFont="1" applyFill="1" applyBorder="1" applyAlignment="1" applyProtection="1">
      <protection hidden="1"/>
    </xf>
    <xf numFmtId="0" fontId="27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7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4" applyNumberFormat="1" applyFont="1" applyFill="1" applyBorder="1" applyAlignment="1" applyProtection="1">
      <alignment horizontal="center" vertical="justify"/>
      <protection hidden="1"/>
    </xf>
    <xf numFmtId="166" fontId="23" fillId="0" borderId="21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28" xfId="4" applyNumberFormat="1" applyFont="1" applyFill="1" applyBorder="1" applyAlignment="1" applyProtection="1">
      <alignment horizontal="justify" vertical="justify" wrapText="1"/>
      <protection hidden="1"/>
    </xf>
    <xf numFmtId="3" fontId="6" fillId="0" borderId="20" xfId="4" applyNumberFormat="1" applyFont="1" applyFill="1" applyBorder="1" applyAlignment="1" applyProtection="1">
      <protection hidden="1"/>
    </xf>
    <xf numFmtId="166" fontId="22" fillId="0" borderId="4" xfId="4" applyNumberFormat="1" applyFont="1" applyFill="1" applyBorder="1" applyAlignment="1" applyProtection="1">
      <alignment horizontal="justify" vertical="justify" wrapText="1"/>
      <protection hidden="1"/>
    </xf>
    <xf numFmtId="166" fontId="22" fillId="0" borderId="12" xfId="4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4" applyNumberFormat="1" applyFont="1" applyFill="1" applyBorder="1" applyAlignment="1" applyProtection="1">
      <protection hidden="1"/>
    </xf>
    <xf numFmtId="0" fontId="22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2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0" xfId="4" applyNumberFormat="1" applyFont="1" applyFill="1" applyBorder="1" applyAlignment="1" applyProtection="1">
      <alignment horizontal="justify" vertical="justify" wrapText="1"/>
      <protection hidden="1"/>
    </xf>
    <xf numFmtId="166" fontId="30" fillId="0" borderId="4" xfId="4" applyNumberFormat="1" applyFont="1" applyFill="1" applyBorder="1" applyAlignment="1" applyProtection="1">
      <alignment horizontal="justify" vertical="justify" wrapText="1"/>
      <protection hidden="1"/>
    </xf>
    <xf numFmtId="166" fontId="30" fillId="0" borderId="12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4" xfId="4" applyNumberFormat="1" applyFont="1" applyFill="1" applyBorder="1" applyAlignment="1" applyProtection="1">
      <alignment horizontal="justify" vertical="justify" wrapText="1"/>
      <protection hidden="1"/>
    </xf>
    <xf numFmtId="166" fontId="23" fillId="0" borderId="12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10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4" xfId="4" applyNumberFormat="1" applyFont="1" applyFill="1" applyBorder="1" applyAlignment="1" applyProtection="1">
      <alignment wrapText="1"/>
      <protection hidden="1"/>
    </xf>
    <xf numFmtId="0" fontId="19" fillId="0" borderId="1" xfId="4" applyNumberFormat="1" applyFont="1" applyFill="1" applyBorder="1" applyAlignment="1" applyProtection="1">
      <alignment wrapText="1"/>
      <protection hidden="1"/>
    </xf>
    <xf numFmtId="0" fontId="24" fillId="0" borderId="4" xfId="4" applyNumberFormat="1" applyFont="1" applyFill="1" applyBorder="1" applyAlignment="1" applyProtection="1">
      <alignment wrapText="1"/>
      <protection hidden="1"/>
    </xf>
    <xf numFmtId="0" fontId="24" fillId="0" borderId="1" xfId="4" applyNumberFormat="1" applyFont="1" applyFill="1" applyBorder="1" applyAlignment="1" applyProtection="1">
      <alignment wrapText="1"/>
      <protection hidden="1"/>
    </xf>
    <xf numFmtId="0" fontId="19" fillId="0" borderId="0" xfId="4" applyFill="1" applyAlignment="1" applyProtection="1">
      <alignment horizontal="right"/>
      <protection hidden="1"/>
    </xf>
    <xf numFmtId="0" fontId="33" fillId="0" borderId="38" xfId="4" applyNumberFormat="1" applyFont="1" applyFill="1" applyBorder="1" applyAlignment="1" applyProtection="1">
      <alignment horizontal="center" vertical="center"/>
      <protection hidden="1"/>
    </xf>
    <xf numFmtId="0" fontId="33" fillId="0" borderId="37" xfId="4" applyNumberFormat="1" applyFont="1" applyFill="1" applyBorder="1" applyAlignment="1" applyProtection="1">
      <alignment horizontal="center" vertical="center"/>
      <protection hidden="1"/>
    </xf>
    <xf numFmtId="0" fontId="4" fillId="0" borderId="34" xfId="4" applyFont="1" applyFill="1" applyBorder="1" applyAlignment="1" applyProtection="1">
      <alignment horizontal="left"/>
      <protection hidden="1"/>
    </xf>
    <xf numFmtId="0" fontId="4" fillId="0" borderId="33" xfId="4" applyFont="1" applyFill="1" applyBorder="1" applyAlignment="1" applyProtection="1">
      <alignment horizontal="left"/>
      <protection hidden="1"/>
    </xf>
    <xf numFmtId="0" fontId="4" fillId="0" borderId="32" xfId="4" applyFont="1" applyFill="1" applyBorder="1" applyAlignment="1" applyProtection="1">
      <alignment horizontal="left"/>
      <protection hidden="1"/>
    </xf>
    <xf numFmtId="0" fontId="19" fillId="0" borderId="0" xfId="4" applyNumberFormat="1" applyFill="1" applyAlignment="1" applyProtection="1">
      <alignment horizontal="right" vertical="top" wrapText="1"/>
      <protection hidden="1"/>
    </xf>
    <xf numFmtId="0" fontId="19" fillId="0" borderId="0" xfId="4" applyNumberFormat="1" applyFont="1" applyFill="1" applyAlignment="1" applyProtection="1">
      <alignment horizontal="right" vertical="top" wrapText="1"/>
      <protection hidden="1"/>
    </xf>
    <xf numFmtId="0" fontId="19" fillId="0" borderId="21" xfId="4" applyNumberFormat="1" applyFont="1" applyFill="1" applyBorder="1" applyAlignment="1" applyProtection="1">
      <alignment wrapText="1"/>
      <protection hidden="1"/>
    </xf>
    <xf numFmtId="0" fontId="19" fillId="0" borderId="20" xfId="4" applyNumberFormat="1" applyFont="1" applyFill="1" applyBorder="1" applyAlignment="1" applyProtection="1">
      <alignment wrapText="1"/>
      <protection hidden="1"/>
    </xf>
    <xf numFmtId="0" fontId="19" fillId="0" borderId="0" xfId="4" applyFill="1" applyAlignment="1" applyProtection="1">
      <alignment horizontal="center"/>
      <protection hidden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wrapText="1"/>
    </xf>
    <xf numFmtId="2" fontId="12" fillId="2" borderId="3" xfId="0" applyNumberFormat="1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wrapText="1"/>
    </xf>
    <xf numFmtId="2" fontId="13" fillId="0" borderId="3" xfId="0" applyNumberFormat="1" applyFont="1" applyFill="1" applyBorder="1" applyAlignment="1">
      <alignment horizontal="center" vertical="top" wrapText="1"/>
    </xf>
    <xf numFmtId="165" fontId="13" fillId="0" borderId="1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right" wrapText="1"/>
    </xf>
    <xf numFmtId="0" fontId="13" fillId="0" borderId="4" xfId="0" applyFont="1" applyBorder="1" applyAlignment="1">
      <alignment horizontal="left" vertical="top" wrapText="1"/>
    </xf>
    <xf numFmtId="2" fontId="13" fillId="0" borderId="3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0" fillId="0" borderId="0" xfId="0" applyFill="1"/>
    <xf numFmtId="0" fontId="13" fillId="0" borderId="4" xfId="0" applyFont="1" applyFill="1" applyBorder="1" applyAlignment="1">
      <alignment wrapText="1"/>
    </xf>
    <xf numFmtId="2" fontId="13" fillId="0" borderId="3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 wrapText="1"/>
    </xf>
    <xf numFmtId="0" fontId="4" fillId="0" borderId="2" xfId="0" applyFont="1" applyFill="1" applyBorder="1"/>
    <xf numFmtId="49" fontId="1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2" fontId="0" fillId="0" borderId="1" xfId="0" applyNumberFormat="1" applyFill="1" applyBorder="1"/>
    <xf numFmtId="0" fontId="4" fillId="0" borderId="0" xfId="0" applyFont="1" applyFill="1"/>
    <xf numFmtId="0" fontId="34" fillId="0" borderId="0" xfId="0" applyFont="1" applyAlignment="1">
      <alignment wrapText="1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horizontal="center" wrapText="1"/>
    </xf>
    <xf numFmtId="0" fontId="34" fillId="0" borderId="0" xfId="0" quotePrefix="1" applyFont="1" applyAlignment="1">
      <alignment horizontal="center" wrapText="1"/>
    </xf>
    <xf numFmtId="0" fontId="34" fillId="0" borderId="0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6" fillId="0" borderId="0" xfId="0" applyFont="1" applyAlignment="1"/>
    <xf numFmtId="0" fontId="34" fillId="0" borderId="0" xfId="0" applyFont="1" applyAlignment="1"/>
  </cellXfs>
  <cellStyles count="6">
    <cellStyle name="Обычный" xfId="0" builtinId="0"/>
    <cellStyle name="Обычный 2" xfId="1"/>
    <cellStyle name="Обычный 2 2" xfId="2"/>
    <cellStyle name="Обычный 2 3" xfId="4"/>
    <cellStyle name="Обычный 3" xfId="3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3" t="s">
        <v>1</v>
      </c>
      <c r="D1" s="3"/>
      <c r="E1" s="3"/>
    </row>
    <row r="2" spans="1:5" ht="18.75" customHeight="1" x14ac:dyDescent="0.25">
      <c r="A2" s="1"/>
      <c r="B2" s="1"/>
      <c r="C2" s="3" t="s">
        <v>0</v>
      </c>
      <c r="D2" s="3"/>
      <c r="E2" s="3"/>
    </row>
    <row r="3" spans="1:5" ht="21.75" customHeight="1" x14ac:dyDescent="0.25">
      <c r="A3" s="1"/>
      <c r="B3" s="1"/>
      <c r="C3" s="3" t="s">
        <v>21</v>
      </c>
      <c r="D3" s="3"/>
      <c r="E3" s="4"/>
    </row>
    <row r="4" spans="1:5" ht="18" customHeight="1" x14ac:dyDescent="0.25">
      <c r="A4" s="1"/>
      <c r="B4" s="1"/>
      <c r="C4" s="5" t="s">
        <v>361</v>
      </c>
      <c r="D4" s="5"/>
      <c r="E4" s="5"/>
    </row>
    <row r="5" spans="1:5" ht="33.75" hidden="1" customHeight="1" x14ac:dyDescent="0.2">
      <c r="A5" s="1"/>
      <c r="B5" s="1"/>
      <c r="C5" s="4"/>
      <c r="D5" s="4"/>
      <c r="E5" s="4"/>
    </row>
    <row r="6" spans="1:5" ht="37.5" customHeight="1" x14ac:dyDescent="0.3">
      <c r="A6" s="292" t="s">
        <v>2</v>
      </c>
      <c r="B6" s="293"/>
      <c r="C6" s="293"/>
      <c r="D6" s="58"/>
      <c r="E6" s="58"/>
    </row>
    <row r="7" spans="1:5" ht="18.75" x14ac:dyDescent="0.3">
      <c r="A7" s="294" t="s">
        <v>22</v>
      </c>
      <c r="B7" s="294"/>
      <c r="C7" s="294"/>
      <c r="D7" s="57"/>
      <c r="E7" s="57"/>
    </row>
    <row r="8" spans="1:5" ht="1.5" customHeight="1" x14ac:dyDescent="0.2">
      <c r="A8" s="2"/>
      <c r="B8" s="1"/>
      <c r="C8" s="1"/>
      <c r="D8" s="1"/>
      <c r="E8" s="1"/>
    </row>
    <row r="9" spans="1:5" hidden="1" x14ac:dyDescent="0.2">
      <c r="A9" s="2"/>
      <c r="B9" s="1"/>
      <c r="C9" s="1"/>
      <c r="D9" s="1"/>
      <c r="E9" s="1"/>
    </row>
    <row r="10" spans="1:5" ht="61.5" customHeight="1" x14ac:dyDescent="0.2">
      <c r="A10" s="7" t="s">
        <v>23</v>
      </c>
      <c r="B10" s="7" t="s">
        <v>24</v>
      </c>
      <c r="C10" s="12" t="s">
        <v>25</v>
      </c>
      <c r="D10" s="7" t="s">
        <v>26</v>
      </c>
      <c r="E10" s="7" t="s">
        <v>27</v>
      </c>
    </row>
    <row r="11" spans="1:5" ht="46.5" customHeight="1" x14ac:dyDescent="0.25">
      <c r="A11" s="7" t="s">
        <v>3</v>
      </c>
      <c r="B11" s="8" t="s">
        <v>4</v>
      </c>
      <c r="C11" s="18">
        <v>548200.72</v>
      </c>
      <c r="D11" s="6">
        <v>0</v>
      </c>
      <c r="E11" s="6">
        <v>0</v>
      </c>
    </row>
    <row r="12" spans="1:5" ht="39.75" customHeight="1" x14ac:dyDescent="0.25">
      <c r="A12" s="7" t="s">
        <v>5</v>
      </c>
      <c r="B12" s="8" t="s">
        <v>6</v>
      </c>
      <c r="C12" s="17">
        <f>C13+C17</f>
        <v>548200.71999999974</v>
      </c>
      <c r="D12" s="6">
        <v>0</v>
      </c>
      <c r="E12" s="6">
        <v>0</v>
      </c>
    </row>
    <row r="13" spans="1:5" ht="21.75" customHeight="1" x14ac:dyDescent="0.25">
      <c r="A13" s="7" t="s">
        <v>7</v>
      </c>
      <c r="B13" s="8" t="s">
        <v>8</v>
      </c>
      <c r="C13" s="16">
        <v>-5966300</v>
      </c>
      <c r="D13" s="9">
        <v>-5316600</v>
      </c>
      <c r="E13" s="6">
        <v>-5237700</v>
      </c>
    </row>
    <row r="14" spans="1:5" ht="24.75" customHeight="1" x14ac:dyDescent="0.25">
      <c r="A14" s="7" t="s">
        <v>9</v>
      </c>
      <c r="B14" s="8" t="s">
        <v>10</v>
      </c>
      <c r="C14" s="16">
        <v>-5966300</v>
      </c>
      <c r="D14" s="9">
        <v>-5316600</v>
      </c>
      <c r="E14" s="6">
        <v>-5237700</v>
      </c>
    </row>
    <row r="15" spans="1:5" ht="31.5" customHeight="1" x14ac:dyDescent="0.25">
      <c r="A15" s="7" t="s">
        <v>11</v>
      </c>
      <c r="B15" s="8" t="s">
        <v>12</v>
      </c>
      <c r="C15" s="16">
        <v>-5966300</v>
      </c>
      <c r="D15" s="9">
        <v>-5316600</v>
      </c>
      <c r="E15" s="6">
        <v>-5237700</v>
      </c>
    </row>
    <row r="16" spans="1:5" ht="31.5" x14ac:dyDescent="0.25">
      <c r="A16" s="7" t="s">
        <v>13</v>
      </c>
      <c r="B16" s="8" t="s">
        <v>28</v>
      </c>
      <c r="C16" s="16">
        <v>-5966300</v>
      </c>
      <c r="D16" s="9">
        <v>-5316600</v>
      </c>
      <c r="E16" s="6">
        <v>-5237700</v>
      </c>
    </row>
    <row r="17" spans="1:5" ht="25.5" customHeight="1" x14ac:dyDescent="0.25">
      <c r="A17" s="7" t="s">
        <v>14</v>
      </c>
      <c r="B17" s="8" t="s">
        <v>15</v>
      </c>
      <c r="C17" s="16">
        <v>6514500.7199999997</v>
      </c>
      <c r="D17" s="9">
        <v>5316600</v>
      </c>
      <c r="E17" s="6">
        <v>5237700</v>
      </c>
    </row>
    <row r="18" spans="1:5" ht="23.25" customHeight="1" x14ac:dyDescent="0.25">
      <c r="A18" s="7" t="s">
        <v>16</v>
      </c>
      <c r="B18" s="8" t="s">
        <v>17</v>
      </c>
      <c r="C18" s="16">
        <v>6514500.7199999997</v>
      </c>
      <c r="D18" s="9">
        <v>5316600</v>
      </c>
      <c r="E18" s="6">
        <v>5237700</v>
      </c>
    </row>
    <row r="19" spans="1:5" ht="31.5" customHeight="1" x14ac:dyDescent="0.25">
      <c r="A19" s="7" t="s">
        <v>18</v>
      </c>
      <c r="B19" s="8" t="s">
        <v>19</v>
      </c>
      <c r="C19" s="16">
        <v>6514500.7199999997</v>
      </c>
      <c r="D19" s="9">
        <v>5316600</v>
      </c>
      <c r="E19" s="6">
        <v>5237700</v>
      </c>
    </row>
    <row r="20" spans="1:5" ht="41.25" customHeight="1" x14ac:dyDescent="0.25">
      <c r="A20" s="7" t="s">
        <v>20</v>
      </c>
      <c r="B20" s="8" t="s">
        <v>29</v>
      </c>
      <c r="C20" s="16">
        <v>6514500.7199999997</v>
      </c>
      <c r="D20" s="10">
        <v>5316600</v>
      </c>
      <c r="E20" s="11">
        <v>5237700</v>
      </c>
    </row>
    <row r="21" spans="1:5" ht="24.75" customHeight="1" x14ac:dyDescent="0.2">
      <c r="A21" s="13"/>
      <c r="B21" s="15" t="s">
        <v>30</v>
      </c>
      <c r="C21" s="14"/>
      <c r="D21" s="13"/>
      <c r="E21" s="13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selection activeCell="B1" sqref="B1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customWidth="1"/>
    <col min="4" max="4" width="14.28515625" customWidth="1"/>
    <col min="5" max="5" width="11.85546875" customWidth="1"/>
    <col min="6" max="6" width="11.42578125" customWidth="1"/>
    <col min="7" max="7" width="13.140625" customWidth="1"/>
  </cols>
  <sheetData>
    <row r="1" spans="1:7" ht="75.75" customHeight="1" x14ac:dyDescent="0.2">
      <c r="F1" s="361" t="s">
        <v>205</v>
      </c>
      <c r="G1" s="361"/>
    </row>
    <row r="2" spans="1:7" x14ac:dyDescent="0.2">
      <c r="A2" s="362" t="s">
        <v>204</v>
      </c>
      <c r="B2" s="362"/>
      <c r="C2" s="362"/>
      <c r="D2" s="362"/>
      <c r="E2" s="362"/>
      <c r="F2" s="362"/>
      <c r="G2" s="362"/>
    </row>
    <row r="3" spans="1:7" x14ac:dyDescent="0.2">
      <c r="A3" s="362"/>
      <c r="B3" s="362"/>
      <c r="C3" s="362"/>
      <c r="D3" s="362"/>
      <c r="E3" s="362"/>
      <c r="F3" s="362"/>
      <c r="G3" s="362"/>
    </row>
    <row r="5" spans="1:7" ht="13.5" thickBot="1" x14ac:dyDescent="0.25"/>
    <row r="6" spans="1:7" ht="33.75" x14ac:dyDescent="0.2">
      <c r="A6" s="363" t="s">
        <v>24</v>
      </c>
      <c r="B6" s="364" t="s">
        <v>203</v>
      </c>
      <c r="C6" s="365" t="s">
        <v>24</v>
      </c>
      <c r="D6" s="365" t="s">
        <v>202</v>
      </c>
      <c r="E6" s="365"/>
      <c r="F6" s="365"/>
      <c r="G6" s="365"/>
    </row>
    <row r="7" spans="1:7" x14ac:dyDescent="0.2">
      <c r="A7" s="366"/>
      <c r="B7" s="364">
        <v>1</v>
      </c>
      <c r="C7" s="365"/>
      <c r="D7" s="365"/>
      <c r="E7" s="364">
        <v>2021</v>
      </c>
      <c r="F7" s="364">
        <v>2022</v>
      </c>
      <c r="G7" s="364">
        <v>2023</v>
      </c>
    </row>
    <row r="8" spans="1:7" ht="26.25" customHeight="1" x14ac:dyDescent="0.2">
      <c r="A8" s="367" t="s">
        <v>200</v>
      </c>
      <c r="B8" s="368" t="s">
        <v>201</v>
      </c>
      <c r="C8" s="367" t="s">
        <v>200</v>
      </c>
      <c r="D8" s="369">
        <f>D9</f>
        <v>110000</v>
      </c>
      <c r="E8" s="370">
        <f>E9+E72+E92</f>
        <v>5966300</v>
      </c>
      <c r="F8" s="370">
        <f>F9+F72</f>
        <v>5316600</v>
      </c>
      <c r="G8" s="370">
        <f>G9+G72</f>
        <v>5237700</v>
      </c>
    </row>
    <row r="9" spans="1:7" ht="20.25" customHeight="1" x14ac:dyDescent="0.2">
      <c r="A9" s="367" t="s">
        <v>198</v>
      </c>
      <c r="B9" s="368" t="s">
        <v>199</v>
      </c>
      <c r="C9" s="367" t="s">
        <v>198</v>
      </c>
      <c r="D9" s="369">
        <f>D11+D19+D29+D47+D52+D61+D64+D68</f>
        <v>110000</v>
      </c>
      <c r="E9" s="370">
        <f>E11+E19+E29+E47+E61+E64+E68</f>
        <v>2423000</v>
      </c>
      <c r="F9" s="370">
        <f>F10+F19+F29+F47+F61</f>
        <v>2287000</v>
      </c>
      <c r="G9" s="370">
        <f>G10+G19+G29+G47+G61</f>
        <v>2284000</v>
      </c>
    </row>
    <row r="10" spans="1:7" ht="14.25" customHeight="1" x14ac:dyDescent="0.2">
      <c r="A10" s="367" t="s">
        <v>196</v>
      </c>
      <c r="B10" s="368" t="s">
        <v>197</v>
      </c>
      <c r="C10" s="367" t="s">
        <v>196</v>
      </c>
      <c r="D10" s="369">
        <v>0</v>
      </c>
      <c r="E10" s="370">
        <f t="shared" ref="E10:G10" si="0">E11</f>
        <v>720000</v>
      </c>
      <c r="F10" s="370">
        <f t="shared" si="0"/>
        <v>741000</v>
      </c>
      <c r="G10" s="370">
        <f t="shared" si="0"/>
        <v>761000</v>
      </c>
    </row>
    <row r="11" spans="1:7" ht="12.75" customHeight="1" x14ac:dyDescent="0.2">
      <c r="A11" s="367" t="s">
        <v>194</v>
      </c>
      <c r="B11" s="368" t="s">
        <v>195</v>
      </c>
      <c r="C11" s="367" t="s">
        <v>194</v>
      </c>
      <c r="D11" s="369">
        <f>D12</f>
        <v>0</v>
      </c>
      <c r="E11" s="370">
        <f>E12</f>
        <v>720000</v>
      </c>
      <c r="F11" s="370">
        <f>F12+F15+F17</f>
        <v>741000</v>
      </c>
      <c r="G11" s="370">
        <f>G12+G15+G17</f>
        <v>761000</v>
      </c>
    </row>
    <row r="12" spans="1:7" ht="47.25" customHeight="1" x14ac:dyDescent="0.2">
      <c r="A12" s="367" t="s">
        <v>191</v>
      </c>
      <c r="B12" s="368" t="s">
        <v>193</v>
      </c>
      <c r="C12" s="367" t="s">
        <v>191</v>
      </c>
      <c r="D12" s="369">
        <f>D13+D14</f>
        <v>0</v>
      </c>
      <c r="E12" s="370">
        <f>E13+E14+E17</f>
        <v>720000</v>
      </c>
      <c r="F12" s="370">
        <f t="shared" ref="F12:G12" si="1">F13</f>
        <v>740000</v>
      </c>
      <c r="G12" s="370">
        <f t="shared" si="1"/>
        <v>760000</v>
      </c>
    </row>
    <row r="13" spans="1:7" ht="46.5" customHeight="1" x14ac:dyDescent="0.2">
      <c r="A13" s="371" t="s">
        <v>191</v>
      </c>
      <c r="B13" s="372" t="s">
        <v>192</v>
      </c>
      <c r="C13" s="371" t="s">
        <v>191</v>
      </c>
      <c r="D13" s="373">
        <v>0</v>
      </c>
      <c r="E13" s="374">
        <v>719000</v>
      </c>
      <c r="F13" s="374">
        <v>740000</v>
      </c>
      <c r="G13" s="374">
        <v>760000</v>
      </c>
    </row>
    <row r="14" spans="1:7" ht="46.5" customHeight="1" x14ac:dyDescent="0.2">
      <c r="A14" s="371"/>
      <c r="B14" s="375" t="s">
        <v>190</v>
      </c>
      <c r="C14" s="376" t="s">
        <v>189</v>
      </c>
      <c r="D14" s="373"/>
      <c r="E14" s="374"/>
      <c r="F14" s="374">
        <v>0</v>
      </c>
      <c r="G14" s="374">
        <v>0</v>
      </c>
    </row>
    <row r="15" spans="1:7" ht="60.75" customHeight="1" x14ac:dyDescent="0.2">
      <c r="A15" s="377" t="s">
        <v>186</v>
      </c>
      <c r="B15" s="378" t="s">
        <v>188</v>
      </c>
      <c r="C15" s="377" t="s">
        <v>186</v>
      </c>
      <c r="D15" s="379">
        <v>0</v>
      </c>
      <c r="E15" s="380">
        <v>0</v>
      </c>
      <c r="F15" s="380">
        <v>0</v>
      </c>
      <c r="G15" s="380">
        <v>0</v>
      </c>
    </row>
    <row r="16" spans="1:7" ht="57.75" customHeight="1" x14ac:dyDescent="0.2">
      <c r="A16" s="381" t="s">
        <v>186</v>
      </c>
      <c r="B16" s="372" t="s">
        <v>187</v>
      </c>
      <c r="C16" s="381" t="s">
        <v>186</v>
      </c>
      <c r="D16" s="382">
        <v>0</v>
      </c>
      <c r="E16" s="374">
        <v>0</v>
      </c>
      <c r="F16" s="374">
        <v>0</v>
      </c>
      <c r="G16" s="374">
        <v>0</v>
      </c>
    </row>
    <row r="17" spans="1:7" s="384" customFormat="1" ht="22.5" customHeight="1" x14ac:dyDescent="0.2">
      <c r="A17" s="371" t="s">
        <v>183</v>
      </c>
      <c r="B17" s="383" t="s">
        <v>185</v>
      </c>
      <c r="C17" s="371" t="s">
        <v>183</v>
      </c>
      <c r="D17" s="373">
        <v>0</v>
      </c>
      <c r="E17" s="374">
        <f t="shared" ref="E17:G17" si="2">E18</f>
        <v>1000</v>
      </c>
      <c r="F17" s="374">
        <f t="shared" si="2"/>
        <v>1000</v>
      </c>
      <c r="G17" s="374">
        <f t="shared" si="2"/>
        <v>1000</v>
      </c>
    </row>
    <row r="18" spans="1:7" s="384" customFormat="1" ht="22.5" customHeight="1" x14ac:dyDescent="0.2">
      <c r="A18" s="371" t="s">
        <v>183</v>
      </c>
      <c r="B18" s="372" t="s">
        <v>184</v>
      </c>
      <c r="C18" s="371" t="s">
        <v>183</v>
      </c>
      <c r="D18" s="373">
        <v>0</v>
      </c>
      <c r="E18" s="374">
        <v>1000</v>
      </c>
      <c r="F18" s="374">
        <v>1000</v>
      </c>
      <c r="G18" s="374">
        <v>1000</v>
      </c>
    </row>
    <row r="19" spans="1:7" s="384" customFormat="1" ht="22.5" customHeight="1" x14ac:dyDescent="0.2">
      <c r="A19" s="371" t="s">
        <v>181</v>
      </c>
      <c r="B19" s="383" t="s">
        <v>182</v>
      </c>
      <c r="C19" s="371" t="s">
        <v>181</v>
      </c>
      <c r="D19" s="373">
        <v>0</v>
      </c>
      <c r="E19" s="374">
        <f t="shared" ref="E19:G19" si="3">E20</f>
        <v>704000</v>
      </c>
      <c r="F19" s="374">
        <f t="shared" si="3"/>
        <v>728000</v>
      </c>
      <c r="G19" s="374">
        <f t="shared" si="3"/>
        <v>756000</v>
      </c>
    </row>
    <row r="20" spans="1:7" s="384" customFormat="1" ht="21.75" customHeight="1" x14ac:dyDescent="0.2">
      <c r="A20" s="371" t="s">
        <v>179</v>
      </c>
      <c r="B20" s="383" t="s">
        <v>180</v>
      </c>
      <c r="C20" s="371" t="s">
        <v>179</v>
      </c>
      <c r="D20" s="373">
        <v>0</v>
      </c>
      <c r="E20" s="374">
        <f t="shared" ref="E20:G20" si="4">E21+E23+E25+E28</f>
        <v>704000</v>
      </c>
      <c r="F20" s="374">
        <f t="shared" si="4"/>
        <v>728000</v>
      </c>
      <c r="G20" s="374">
        <f t="shared" si="4"/>
        <v>756000</v>
      </c>
    </row>
    <row r="21" spans="1:7" s="384" customFormat="1" ht="48" customHeight="1" x14ac:dyDescent="0.2">
      <c r="A21" s="371" t="s">
        <v>177</v>
      </c>
      <c r="B21" s="372" t="s">
        <v>178</v>
      </c>
      <c r="C21" s="371" t="s">
        <v>177</v>
      </c>
      <c r="D21" s="373">
        <v>0</v>
      </c>
      <c r="E21" s="374">
        <f t="shared" ref="E21:G21" si="5">E22</f>
        <v>323000</v>
      </c>
      <c r="F21" s="374">
        <f t="shared" si="5"/>
        <v>335000</v>
      </c>
      <c r="G21" s="374">
        <f t="shared" si="5"/>
        <v>350000</v>
      </c>
    </row>
    <row r="22" spans="1:7" s="384" customFormat="1" ht="67.5" customHeight="1" x14ac:dyDescent="0.2">
      <c r="A22" s="371" t="s">
        <v>175</v>
      </c>
      <c r="B22" s="372" t="s">
        <v>176</v>
      </c>
      <c r="C22" s="371" t="s">
        <v>175</v>
      </c>
      <c r="D22" s="373">
        <v>0</v>
      </c>
      <c r="E22" s="374">
        <v>323000</v>
      </c>
      <c r="F22" s="374">
        <v>335000</v>
      </c>
      <c r="G22" s="374">
        <v>350000</v>
      </c>
    </row>
    <row r="23" spans="1:7" s="384" customFormat="1" ht="46.5" customHeight="1" x14ac:dyDescent="0.2">
      <c r="A23" s="371" t="s">
        <v>173</v>
      </c>
      <c r="B23" s="372" t="s">
        <v>174</v>
      </c>
      <c r="C23" s="371" t="s">
        <v>173</v>
      </c>
      <c r="D23" s="373">
        <v>0</v>
      </c>
      <c r="E23" s="374">
        <f t="shared" ref="E23:G23" si="6">E24</f>
        <v>2000</v>
      </c>
      <c r="F23" s="374">
        <f t="shared" si="6"/>
        <v>2000</v>
      </c>
      <c r="G23" s="374">
        <f t="shared" si="6"/>
        <v>2000</v>
      </c>
    </row>
    <row r="24" spans="1:7" s="384" customFormat="1" ht="68.25" customHeight="1" x14ac:dyDescent="0.2">
      <c r="A24" s="371" t="s">
        <v>171</v>
      </c>
      <c r="B24" s="372" t="s">
        <v>172</v>
      </c>
      <c r="C24" s="371" t="s">
        <v>171</v>
      </c>
      <c r="D24" s="373">
        <v>0</v>
      </c>
      <c r="E24" s="374">
        <v>2000</v>
      </c>
      <c r="F24" s="374">
        <v>2000</v>
      </c>
      <c r="G24" s="374">
        <v>2000</v>
      </c>
    </row>
    <row r="25" spans="1:7" s="384" customFormat="1" ht="45" customHeight="1" x14ac:dyDescent="0.2">
      <c r="A25" s="371" t="s">
        <v>169</v>
      </c>
      <c r="B25" s="372" t="s">
        <v>170</v>
      </c>
      <c r="C25" s="371" t="s">
        <v>169</v>
      </c>
      <c r="D25" s="373">
        <v>0</v>
      </c>
      <c r="E25" s="374">
        <f t="shared" ref="E25:G25" si="7">E26</f>
        <v>425000</v>
      </c>
      <c r="F25" s="374">
        <f t="shared" si="7"/>
        <v>439000</v>
      </c>
      <c r="G25" s="374">
        <f t="shared" si="7"/>
        <v>458000</v>
      </c>
    </row>
    <row r="26" spans="1:7" s="384" customFormat="1" ht="68.25" customHeight="1" x14ac:dyDescent="0.2">
      <c r="A26" s="371" t="s">
        <v>167</v>
      </c>
      <c r="B26" s="372" t="s">
        <v>168</v>
      </c>
      <c r="C26" s="371" t="s">
        <v>167</v>
      </c>
      <c r="D26" s="373">
        <v>0</v>
      </c>
      <c r="E26" s="374">
        <v>425000</v>
      </c>
      <c r="F26" s="374">
        <v>439000</v>
      </c>
      <c r="G26" s="374">
        <v>458000</v>
      </c>
    </row>
    <row r="27" spans="1:7" s="384" customFormat="1" ht="45" customHeight="1" x14ac:dyDescent="0.2">
      <c r="A27" s="371" t="s">
        <v>165</v>
      </c>
      <c r="B27" s="372" t="s">
        <v>166</v>
      </c>
      <c r="C27" s="371" t="s">
        <v>165</v>
      </c>
      <c r="D27" s="373">
        <v>0</v>
      </c>
      <c r="E27" s="374">
        <f t="shared" ref="E27:G27" si="8">E28</f>
        <v>-46000</v>
      </c>
      <c r="F27" s="374">
        <f t="shared" si="8"/>
        <v>-48000</v>
      </c>
      <c r="G27" s="374">
        <f t="shared" si="8"/>
        <v>-54000</v>
      </c>
    </row>
    <row r="28" spans="1:7" s="384" customFormat="1" ht="68.25" customHeight="1" x14ac:dyDescent="0.2">
      <c r="A28" s="371" t="s">
        <v>163</v>
      </c>
      <c r="B28" s="372" t="s">
        <v>164</v>
      </c>
      <c r="C28" s="371" t="s">
        <v>163</v>
      </c>
      <c r="D28" s="373">
        <v>0</v>
      </c>
      <c r="E28" s="374">
        <v>-46000</v>
      </c>
      <c r="F28" s="374">
        <v>-48000</v>
      </c>
      <c r="G28" s="374">
        <v>-54000</v>
      </c>
    </row>
    <row r="29" spans="1:7" s="384" customFormat="1" ht="14.25" customHeight="1" x14ac:dyDescent="0.2">
      <c r="A29" s="371" t="s">
        <v>161</v>
      </c>
      <c r="B29" s="383" t="s">
        <v>162</v>
      </c>
      <c r="C29" s="371" t="s">
        <v>161</v>
      </c>
      <c r="D29" s="373">
        <f>D34+D42</f>
        <v>50000</v>
      </c>
      <c r="E29" s="374">
        <f>E30+E34+E42</f>
        <v>190000</v>
      </c>
      <c r="F29" s="374">
        <f>F30+F42</f>
        <v>145000</v>
      </c>
      <c r="G29" s="374">
        <f>G30+G42</f>
        <v>160000</v>
      </c>
    </row>
    <row r="30" spans="1:7" s="384" customFormat="1" ht="15.75" customHeight="1" x14ac:dyDescent="0.2">
      <c r="A30" s="371" t="s">
        <v>159</v>
      </c>
      <c r="B30" s="383" t="s">
        <v>160</v>
      </c>
      <c r="C30" s="371" t="s">
        <v>159</v>
      </c>
      <c r="D30" s="373">
        <v>0</v>
      </c>
      <c r="E30" s="374">
        <f>E31+E37</f>
        <v>40000</v>
      </c>
      <c r="F30" s="374">
        <f>F31+F37</f>
        <v>45000</v>
      </c>
      <c r="G30" s="374">
        <f>G31+G37</f>
        <v>60000</v>
      </c>
    </row>
    <row r="31" spans="1:7" s="384" customFormat="1" ht="22.5" customHeight="1" x14ac:dyDescent="0.2">
      <c r="A31" s="371" t="s">
        <v>155</v>
      </c>
      <c r="B31" s="383" t="s">
        <v>158</v>
      </c>
      <c r="C31" s="371" t="s">
        <v>155</v>
      </c>
      <c r="D31" s="373">
        <v>0</v>
      </c>
      <c r="E31" s="374">
        <f>E32+E35</f>
        <v>40000</v>
      </c>
      <c r="F31" s="374">
        <f>F32+F35</f>
        <v>45000</v>
      </c>
      <c r="G31" s="374">
        <f>G32+G35</f>
        <v>60000</v>
      </c>
    </row>
    <row r="32" spans="1:7" s="384" customFormat="1" ht="23.25" customHeight="1" x14ac:dyDescent="0.2">
      <c r="A32" s="371" t="s">
        <v>155</v>
      </c>
      <c r="B32" s="383" t="s">
        <v>157</v>
      </c>
      <c r="C32" s="371" t="s">
        <v>155</v>
      </c>
      <c r="D32" s="373">
        <v>0</v>
      </c>
      <c r="E32" s="374">
        <f t="shared" ref="E32:G32" si="9">E33</f>
        <v>40000</v>
      </c>
      <c r="F32" s="374">
        <f t="shared" si="9"/>
        <v>45000</v>
      </c>
      <c r="G32" s="374">
        <f t="shared" si="9"/>
        <v>60000</v>
      </c>
    </row>
    <row r="33" spans="1:7" s="384" customFormat="1" ht="24" customHeight="1" x14ac:dyDescent="0.2">
      <c r="A33" s="371" t="s">
        <v>155</v>
      </c>
      <c r="B33" s="372" t="s">
        <v>156</v>
      </c>
      <c r="C33" s="371" t="s">
        <v>155</v>
      </c>
      <c r="D33" s="373">
        <v>0</v>
      </c>
      <c r="E33" s="374">
        <v>40000</v>
      </c>
      <c r="F33" s="374">
        <v>45000</v>
      </c>
      <c r="G33" s="374">
        <v>60000</v>
      </c>
    </row>
    <row r="34" spans="1:7" s="384" customFormat="1" ht="24" customHeight="1" x14ac:dyDescent="0.2">
      <c r="A34" s="371"/>
      <c r="B34" s="375" t="s">
        <v>154</v>
      </c>
      <c r="C34" s="376" t="s">
        <v>153</v>
      </c>
      <c r="D34" s="373"/>
      <c r="E34" s="374"/>
      <c r="F34" s="374">
        <v>0</v>
      </c>
      <c r="G34" s="374">
        <v>0</v>
      </c>
    </row>
    <row r="35" spans="1:7" s="384" customFormat="1" ht="25.5" customHeight="1" x14ac:dyDescent="0.2">
      <c r="A35" s="371" t="s">
        <v>151</v>
      </c>
      <c r="B35" s="383" t="s">
        <v>152</v>
      </c>
      <c r="C35" s="371" t="s">
        <v>151</v>
      </c>
      <c r="D35" s="373">
        <v>0</v>
      </c>
      <c r="E35" s="374">
        <f t="shared" ref="E35:G35" si="10">E36</f>
        <v>0</v>
      </c>
      <c r="F35" s="374">
        <f t="shared" si="10"/>
        <v>0</v>
      </c>
      <c r="G35" s="374">
        <f t="shared" si="10"/>
        <v>0</v>
      </c>
    </row>
    <row r="36" spans="1:7" s="384" customFormat="1" ht="47.25" customHeight="1" x14ac:dyDescent="0.2">
      <c r="A36" s="371" t="s">
        <v>149</v>
      </c>
      <c r="B36" s="372" t="s">
        <v>150</v>
      </c>
      <c r="C36" s="371" t="s">
        <v>149</v>
      </c>
      <c r="D36" s="373">
        <v>0</v>
      </c>
      <c r="E36" s="374"/>
      <c r="F36" s="374"/>
      <c r="G36" s="374"/>
    </row>
    <row r="37" spans="1:7" s="384" customFormat="1" ht="25.5" customHeight="1" x14ac:dyDescent="0.2">
      <c r="A37" s="371" t="s">
        <v>145</v>
      </c>
      <c r="B37" s="383" t="s">
        <v>148</v>
      </c>
      <c r="C37" s="371" t="s">
        <v>145</v>
      </c>
      <c r="D37" s="373">
        <v>0</v>
      </c>
      <c r="E37" s="374">
        <f t="shared" ref="E37:G37" si="11">E38+E40</f>
        <v>0</v>
      </c>
      <c r="F37" s="374">
        <f t="shared" si="11"/>
        <v>0</v>
      </c>
      <c r="G37" s="374">
        <f t="shared" si="11"/>
        <v>0</v>
      </c>
    </row>
    <row r="38" spans="1:7" s="384" customFormat="1" ht="26.25" customHeight="1" x14ac:dyDescent="0.2">
      <c r="A38" s="371" t="s">
        <v>145</v>
      </c>
      <c r="B38" s="383" t="s">
        <v>147</v>
      </c>
      <c r="C38" s="371" t="s">
        <v>145</v>
      </c>
      <c r="D38" s="373">
        <v>0</v>
      </c>
      <c r="E38" s="374">
        <f t="shared" ref="E38:G38" si="12">E39</f>
        <v>0</v>
      </c>
      <c r="F38" s="374">
        <f t="shared" si="12"/>
        <v>0</v>
      </c>
      <c r="G38" s="374">
        <f t="shared" si="12"/>
        <v>0</v>
      </c>
    </row>
    <row r="39" spans="1:7" s="384" customFormat="1" ht="25.5" customHeight="1" x14ac:dyDescent="0.2">
      <c r="A39" s="371" t="s">
        <v>145</v>
      </c>
      <c r="B39" s="372" t="s">
        <v>146</v>
      </c>
      <c r="C39" s="371" t="s">
        <v>145</v>
      </c>
      <c r="D39" s="373">
        <v>0</v>
      </c>
      <c r="E39" s="374"/>
      <c r="F39" s="374"/>
      <c r="G39" s="374"/>
    </row>
    <row r="40" spans="1:7" s="384" customFormat="1" ht="38.25" customHeight="1" x14ac:dyDescent="0.2">
      <c r="A40" s="371" t="s">
        <v>143</v>
      </c>
      <c r="B40" s="383" t="s">
        <v>144</v>
      </c>
      <c r="C40" s="371" t="s">
        <v>143</v>
      </c>
      <c r="D40" s="373">
        <v>0</v>
      </c>
      <c r="E40" s="374">
        <f t="shared" ref="E40:G40" si="13">E41</f>
        <v>0</v>
      </c>
      <c r="F40" s="374">
        <f t="shared" si="13"/>
        <v>0</v>
      </c>
      <c r="G40" s="374">
        <f t="shared" si="13"/>
        <v>0</v>
      </c>
    </row>
    <row r="41" spans="1:7" s="384" customFormat="1" ht="45" customHeight="1" x14ac:dyDescent="0.2">
      <c r="A41" s="371" t="s">
        <v>141</v>
      </c>
      <c r="B41" s="372" t="s">
        <v>142</v>
      </c>
      <c r="C41" s="371" t="s">
        <v>141</v>
      </c>
      <c r="D41" s="373">
        <v>0</v>
      </c>
      <c r="E41" s="374"/>
      <c r="F41" s="374"/>
      <c r="G41" s="374"/>
    </row>
    <row r="42" spans="1:7" s="384" customFormat="1" ht="12" customHeight="1" x14ac:dyDescent="0.2">
      <c r="A42" s="371" t="s">
        <v>138</v>
      </c>
      <c r="B42" s="383" t="s">
        <v>140</v>
      </c>
      <c r="C42" s="371" t="s">
        <v>138</v>
      </c>
      <c r="D42" s="373">
        <v>50000</v>
      </c>
      <c r="E42" s="374">
        <v>150000</v>
      </c>
      <c r="F42" s="374">
        <f t="shared" ref="F42:G42" si="14">F43+F45</f>
        <v>100000</v>
      </c>
      <c r="G42" s="374">
        <f t="shared" si="14"/>
        <v>100000</v>
      </c>
    </row>
    <row r="43" spans="1:7" s="384" customFormat="1" ht="13.5" customHeight="1" x14ac:dyDescent="0.2">
      <c r="A43" s="371" t="s">
        <v>138</v>
      </c>
      <c r="B43" s="383" t="s">
        <v>139</v>
      </c>
      <c r="C43" s="371" t="s">
        <v>138</v>
      </c>
      <c r="D43" s="373">
        <v>0</v>
      </c>
      <c r="E43" s="374">
        <f t="shared" ref="E43:G43" si="15">E44</f>
        <v>100000</v>
      </c>
      <c r="F43" s="374">
        <f t="shared" si="15"/>
        <v>100000</v>
      </c>
      <c r="G43" s="374">
        <f t="shared" si="15"/>
        <v>100000</v>
      </c>
    </row>
    <row r="44" spans="1:7" s="384" customFormat="1" ht="12.75" customHeight="1" x14ac:dyDescent="0.2">
      <c r="A44" s="371" t="s">
        <v>136</v>
      </c>
      <c r="B44" s="372" t="s">
        <v>137</v>
      </c>
      <c r="C44" s="371" t="s">
        <v>136</v>
      </c>
      <c r="D44" s="373">
        <v>0</v>
      </c>
      <c r="E44" s="374">
        <v>100000</v>
      </c>
      <c r="F44" s="374">
        <v>100000</v>
      </c>
      <c r="G44" s="374">
        <v>100000</v>
      </c>
    </row>
    <row r="45" spans="1:7" s="384" customFormat="1" ht="24" customHeight="1" x14ac:dyDescent="0.2">
      <c r="A45" s="371" t="s">
        <v>134</v>
      </c>
      <c r="B45" s="383" t="s">
        <v>135</v>
      </c>
      <c r="C45" s="371" t="s">
        <v>134</v>
      </c>
      <c r="D45" s="373">
        <v>0</v>
      </c>
      <c r="E45" s="374">
        <f t="shared" ref="E45:G45" si="16">E46</f>
        <v>0</v>
      </c>
      <c r="F45" s="374">
        <f t="shared" si="16"/>
        <v>0</v>
      </c>
      <c r="G45" s="374">
        <f t="shared" si="16"/>
        <v>0</v>
      </c>
    </row>
    <row r="46" spans="1:7" s="384" customFormat="1" ht="34.5" customHeight="1" x14ac:dyDescent="0.2">
      <c r="A46" s="371" t="s">
        <v>132</v>
      </c>
      <c r="B46" s="372" t="s">
        <v>133</v>
      </c>
      <c r="C46" s="371" t="s">
        <v>132</v>
      </c>
      <c r="D46" s="373">
        <v>0</v>
      </c>
      <c r="E46" s="374">
        <v>0</v>
      </c>
      <c r="F46" s="374">
        <v>0</v>
      </c>
      <c r="G46" s="374">
        <v>0</v>
      </c>
    </row>
    <row r="47" spans="1:7" s="384" customFormat="1" ht="12" customHeight="1" x14ac:dyDescent="0.2">
      <c r="A47" s="371" t="s">
        <v>130</v>
      </c>
      <c r="B47" s="383" t="s">
        <v>131</v>
      </c>
      <c r="C47" s="371" t="s">
        <v>130</v>
      </c>
      <c r="D47" s="373">
        <f>D51</f>
        <v>0</v>
      </c>
      <c r="E47" s="374">
        <f>E48+E52</f>
        <v>749000</v>
      </c>
      <c r="F47" s="374">
        <f t="shared" ref="F47:G47" si="17">F48+F52</f>
        <v>673000</v>
      </c>
      <c r="G47" s="374">
        <f t="shared" si="17"/>
        <v>607000</v>
      </c>
    </row>
    <row r="48" spans="1:7" s="384" customFormat="1" ht="12" customHeight="1" x14ac:dyDescent="0.2">
      <c r="A48" s="371" t="s">
        <v>128</v>
      </c>
      <c r="B48" s="383" t="s">
        <v>129</v>
      </c>
      <c r="C48" s="371" t="s">
        <v>128</v>
      </c>
      <c r="D48" s="373">
        <v>0</v>
      </c>
      <c r="E48" s="374">
        <f t="shared" ref="E48:G49" si="18">E49</f>
        <v>103000</v>
      </c>
      <c r="F48" s="374">
        <f t="shared" si="18"/>
        <v>103000</v>
      </c>
      <c r="G48" s="374">
        <f t="shared" si="18"/>
        <v>103000</v>
      </c>
    </row>
    <row r="49" spans="1:7" s="384" customFormat="1" ht="25.5" customHeight="1" x14ac:dyDescent="0.2">
      <c r="A49" s="371" t="s">
        <v>126</v>
      </c>
      <c r="B49" s="383" t="s">
        <v>127</v>
      </c>
      <c r="C49" s="371" t="s">
        <v>126</v>
      </c>
      <c r="D49" s="373">
        <v>0</v>
      </c>
      <c r="E49" s="374">
        <f>E50+E51</f>
        <v>103000</v>
      </c>
      <c r="F49" s="374">
        <f t="shared" si="18"/>
        <v>103000</v>
      </c>
      <c r="G49" s="374">
        <f t="shared" si="18"/>
        <v>103000</v>
      </c>
    </row>
    <row r="50" spans="1:7" s="384" customFormat="1" ht="24.75" customHeight="1" x14ac:dyDescent="0.2">
      <c r="A50" s="371" t="s">
        <v>124</v>
      </c>
      <c r="B50" s="372" t="s">
        <v>125</v>
      </c>
      <c r="C50" s="371" t="s">
        <v>124</v>
      </c>
      <c r="D50" s="373">
        <v>0</v>
      </c>
      <c r="E50" s="374">
        <v>103000</v>
      </c>
      <c r="F50" s="374">
        <v>103000</v>
      </c>
      <c r="G50" s="374">
        <v>103000</v>
      </c>
    </row>
    <row r="51" spans="1:7" s="384" customFormat="1" ht="24.75" customHeight="1" x14ac:dyDescent="0.2">
      <c r="A51" s="371"/>
      <c r="B51" s="375" t="s">
        <v>123</v>
      </c>
      <c r="C51" s="376" t="s">
        <v>122</v>
      </c>
      <c r="D51" s="373"/>
      <c r="E51" s="374"/>
      <c r="F51" s="374">
        <v>0</v>
      </c>
      <c r="G51" s="374">
        <v>0</v>
      </c>
    </row>
    <row r="52" spans="1:7" s="384" customFormat="1" ht="12.75" customHeight="1" x14ac:dyDescent="0.2">
      <c r="A52" s="371" t="s">
        <v>120</v>
      </c>
      <c r="B52" s="383" t="s">
        <v>121</v>
      </c>
      <c r="C52" s="371" t="s">
        <v>120</v>
      </c>
      <c r="D52" s="373"/>
      <c r="E52" s="374">
        <f>E53+E57</f>
        <v>646000</v>
      </c>
      <c r="F52" s="374">
        <f t="shared" ref="F52:G52" si="19">F53+F57</f>
        <v>570000</v>
      </c>
      <c r="G52" s="374">
        <f t="shared" si="19"/>
        <v>504000</v>
      </c>
    </row>
    <row r="53" spans="1:7" s="384" customFormat="1" ht="12" customHeight="1" x14ac:dyDescent="0.2">
      <c r="A53" s="371" t="s">
        <v>118</v>
      </c>
      <c r="B53" s="383" t="s">
        <v>119</v>
      </c>
      <c r="C53" s="371" t="s">
        <v>118</v>
      </c>
      <c r="D53" s="373">
        <f>D54</f>
        <v>0</v>
      </c>
      <c r="E53" s="374">
        <f>E55+E56</f>
        <v>0</v>
      </c>
      <c r="F53" s="374">
        <f t="shared" ref="E53:H54" si="20">F54</f>
        <v>0</v>
      </c>
      <c r="G53" s="374">
        <f t="shared" si="20"/>
        <v>0</v>
      </c>
    </row>
    <row r="54" spans="1:7" s="384" customFormat="1" ht="23.25" customHeight="1" x14ac:dyDescent="0.2">
      <c r="A54" s="371" t="s">
        <v>116</v>
      </c>
      <c r="B54" s="383" t="s">
        <v>117</v>
      </c>
      <c r="C54" s="371" t="s">
        <v>116</v>
      </c>
      <c r="D54" s="373">
        <f>D55</f>
        <v>0</v>
      </c>
      <c r="E54" s="374">
        <f t="shared" si="20"/>
        <v>0</v>
      </c>
      <c r="F54" s="374">
        <f t="shared" si="20"/>
        <v>0</v>
      </c>
      <c r="G54" s="374">
        <f t="shared" si="20"/>
        <v>0</v>
      </c>
    </row>
    <row r="55" spans="1:7" s="384" customFormat="1" ht="36.75" customHeight="1" x14ac:dyDescent="0.2">
      <c r="A55" s="371" t="s">
        <v>114</v>
      </c>
      <c r="B55" s="372" t="s">
        <v>115</v>
      </c>
      <c r="C55" s="371" t="s">
        <v>114</v>
      </c>
      <c r="D55" s="373"/>
      <c r="E55" s="374"/>
      <c r="F55" s="374">
        <v>0</v>
      </c>
      <c r="G55" s="374">
        <v>0</v>
      </c>
    </row>
    <row r="56" spans="1:7" s="384" customFormat="1" ht="36.75" customHeight="1" x14ac:dyDescent="0.2">
      <c r="A56" s="371"/>
      <c r="B56" s="375" t="s">
        <v>113</v>
      </c>
      <c r="C56" s="376" t="s">
        <v>112</v>
      </c>
      <c r="D56" s="373"/>
      <c r="E56" s="374"/>
      <c r="F56" s="374">
        <v>0</v>
      </c>
      <c r="G56" s="374">
        <v>0</v>
      </c>
    </row>
    <row r="57" spans="1:7" s="384" customFormat="1" ht="15" customHeight="1" x14ac:dyDescent="0.2">
      <c r="A57" s="371" t="s">
        <v>110</v>
      </c>
      <c r="B57" s="383" t="s">
        <v>111</v>
      </c>
      <c r="C57" s="371" t="s">
        <v>110</v>
      </c>
      <c r="D57" s="373"/>
      <c r="E57" s="374">
        <v>646000</v>
      </c>
      <c r="F57" s="374">
        <f t="shared" ref="F57:G57" si="21">F59</f>
        <v>570000</v>
      </c>
      <c r="G57" s="374">
        <f t="shared" si="21"/>
        <v>504000</v>
      </c>
    </row>
    <row r="58" spans="1:7" s="384" customFormat="1" ht="22.5" customHeight="1" x14ac:dyDescent="0.2">
      <c r="A58" s="371" t="s">
        <v>108</v>
      </c>
      <c r="B58" s="383" t="s">
        <v>109</v>
      </c>
      <c r="C58" s="371" t="s">
        <v>108</v>
      </c>
      <c r="D58" s="373">
        <v>0</v>
      </c>
      <c r="E58" s="374">
        <f t="shared" ref="E58:G58" si="22">E59</f>
        <v>646000</v>
      </c>
      <c r="F58" s="374">
        <f t="shared" si="22"/>
        <v>570000</v>
      </c>
      <c r="G58" s="374">
        <f t="shared" si="22"/>
        <v>504000</v>
      </c>
    </row>
    <row r="59" spans="1:7" s="384" customFormat="1" ht="46.5" customHeight="1" x14ac:dyDescent="0.2">
      <c r="A59" s="371" t="s">
        <v>106</v>
      </c>
      <c r="B59" s="372" t="s">
        <v>107</v>
      </c>
      <c r="C59" s="371" t="s">
        <v>106</v>
      </c>
      <c r="D59" s="373">
        <v>0</v>
      </c>
      <c r="E59" s="374">
        <v>646000</v>
      </c>
      <c r="F59" s="374">
        <v>570000</v>
      </c>
      <c r="G59" s="374">
        <v>504000</v>
      </c>
    </row>
    <row r="60" spans="1:7" s="384" customFormat="1" ht="46.5" customHeight="1" x14ac:dyDescent="0.2">
      <c r="A60" s="371"/>
      <c r="B60" s="375" t="s">
        <v>105</v>
      </c>
      <c r="C60" s="376" t="s">
        <v>104</v>
      </c>
      <c r="D60" s="373"/>
      <c r="E60" s="374"/>
      <c r="F60" s="374">
        <v>0</v>
      </c>
      <c r="G60" s="374">
        <v>0</v>
      </c>
    </row>
    <row r="61" spans="1:7" s="384" customFormat="1" ht="15.75" customHeight="1" x14ac:dyDescent="0.2">
      <c r="A61" s="371" t="s">
        <v>102</v>
      </c>
      <c r="B61" s="383" t="s">
        <v>103</v>
      </c>
      <c r="C61" s="371" t="s">
        <v>102</v>
      </c>
      <c r="D61" s="373">
        <f>D62</f>
        <v>0</v>
      </c>
      <c r="E61" s="374">
        <f t="shared" ref="E61:G62" si="23">E62</f>
        <v>0</v>
      </c>
      <c r="F61" s="374">
        <f t="shared" si="23"/>
        <v>0</v>
      </c>
      <c r="G61" s="374">
        <f t="shared" si="23"/>
        <v>0</v>
      </c>
    </row>
    <row r="62" spans="1:7" s="384" customFormat="1" ht="24" customHeight="1" x14ac:dyDescent="0.2">
      <c r="A62" s="371" t="s">
        <v>100</v>
      </c>
      <c r="B62" s="383" t="s">
        <v>101</v>
      </c>
      <c r="C62" s="371" t="s">
        <v>100</v>
      </c>
      <c r="D62" s="373">
        <f>D63</f>
        <v>0</v>
      </c>
      <c r="E62" s="374">
        <f t="shared" si="23"/>
        <v>0</v>
      </c>
      <c r="F62" s="374">
        <f t="shared" si="23"/>
        <v>0</v>
      </c>
      <c r="G62" s="374">
        <f t="shared" si="23"/>
        <v>0</v>
      </c>
    </row>
    <row r="63" spans="1:7" s="384" customFormat="1" ht="46.5" customHeight="1" x14ac:dyDescent="0.2">
      <c r="A63" s="371" t="s">
        <v>98</v>
      </c>
      <c r="B63" s="372" t="s">
        <v>99</v>
      </c>
      <c r="C63" s="371" t="s">
        <v>98</v>
      </c>
      <c r="D63" s="373"/>
      <c r="E63" s="374"/>
      <c r="F63" s="374">
        <v>0</v>
      </c>
      <c r="G63" s="374">
        <v>0</v>
      </c>
    </row>
    <row r="64" spans="1:7" s="384" customFormat="1" ht="46.5" customHeight="1" x14ac:dyDescent="0.2">
      <c r="A64" s="371"/>
      <c r="B64" s="375" t="s">
        <v>97</v>
      </c>
      <c r="C64" s="376" t="s">
        <v>96</v>
      </c>
      <c r="D64" s="373">
        <f t="shared" ref="D64:E66" si="24">D65</f>
        <v>55000</v>
      </c>
      <c r="E64" s="374">
        <f t="shared" si="24"/>
        <v>55000</v>
      </c>
      <c r="F64" s="374">
        <v>0</v>
      </c>
      <c r="G64" s="374">
        <v>0</v>
      </c>
    </row>
    <row r="65" spans="1:7" s="384" customFormat="1" ht="46.5" customHeight="1" x14ac:dyDescent="0.2">
      <c r="A65" s="371"/>
      <c r="B65" s="375" t="s">
        <v>95</v>
      </c>
      <c r="C65" s="376" t="s">
        <v>94</v>
      </c>
      <c r="D65" s="373">
        <f t="shared" si="24"/>
        <v>55000</v>
      </c>
      <c r="E65" s="374">
        <f t="shared" si="24"/>
        <v>55000</v>
      </c>
      <c r="F65" s="374">
        <v>0</v>
      </c>
      <c r="G65" s="374">
        <v>0</v>
      </c>
    </row>
    <row r="66" spans="1:7" s="384" customFormat="1" ht="46.5" customHeight="1" x14ac:dyDescent="0.2">
      <c r="A66" s="371"/>
      <c r="B66" s="375" t="s">
        <v>93</v>
      </c>
      <c r="C66" s="376" t="s">
        <v>92</v>
      </c>
      <c r="D66" s="373">
        <f t="shared" si="24"/>
        <v>55000</v>
      </c>
      <c r="E66" s="374">
        <f t="shared" si="24"/>
        <v>55000</v>
      </c>
      <c r="F66" s="374">
        <v>0</v>
      </c>
      <c r="G66" s="374">
        <v>0</v>
      </c>
    </row>
    <row r="67" spans="1:7" s="384" customFormat="1" ht="46.5" customHeight="1" x14ac:dyDescent="0.2">
      <c r="A67" s="371"/>
      <c r="B67" s="375" t="s">
        <v>91</v>
      </c>
      <c r="C67" s="376" t="s">
        <v>90</v>
      </c>
      <c r="D67" s="373">
        <v>55000</v>
      </c>
      <c r="E67" s="374">
        <v>55000</v>
      </c>
      <c r="F67" s="374">
        <v>0</v>
      </c>
      <c r="G67" s="374">
        <v>0</v>
      </c>
    </row>
    <row r="68" spans="1:7" s="384" customFormat="1" ht="46.5" customHeight="1" x14ac:dyDescent="0.2">
      <c r="A68" s="371"/>
      <c r="B68" s="375" t="s">
        <v>89</v>
      </c>
      <c r="C68" s="376" t="s">
        <v>88</v>
      </c>
      <c r="D68" s="373">
        <f t="shared" ref="D68:E70" si="25">D69</f>
        <v>5000</v>
      </c>
      <c r="E68" s="374">
        <f t="shared" si="25"/>
        <v>5000</v>
      </c>
      <c r="F68" s="374">
        <v>0</v>
      </c>
      <c r="G68" s="374">
        <v>0</v>
      </c>
    </row>
    <row r="69" spans="1:7" s="384" customFormat="1" ht="46.5" customHeight="1" x14ac:dyDescent="0.2">
      <c r="A69" s="371"/>
      <c r="B69" s="375" t="s">
        <v>87</v>
      </c>
      <c r="C69" s="376" t="s">
        <v>86</v>
      </c>
      <c r="D69" s="373">
        <f t="shared" si="25"/>
        <v>5000</v>
      </c>
      <c r="E69" s="374">
        <f t="shared" si="25"/>
        <v>5000</v>
      </c>
      <c r="F69" s="374">
        <v>0</v>
      </c>
      <c r="G69" s="374">
        <v>0</v>
      </c>
    </row>
    <row r="70" spans="1:7" s="384" customFormat="1" ht="46.5" customHeight="1" x14ac:dyDescent="0.2">
      <c r="A70" s="371"/>
      <c r="B70" s="375" t="s">
        <v>85</v>
      </c>
      <c r="C70" s="376" t="s">
        <v>84</v>
      </c>
      <c r="D70" s="373">
        <f t="shared" si="25"/>
        <v>5000</v>
      </c>
      <c r="E70" s="374">
        <f t="shared" si="25"/>
        <v>5000</v>
      </c>
      <c r="F70" s="374">
        <v>0</v>
      </c>
      <c r="G70" s="374">
        <v>0</v>
      </c>
    </row>
    <row r="71" spans="1:7" s="384" customFormat="1" ht="46.5" customHeight="1" x14ac:dyDescent="0.2">
      <c r="A71" s="371"/>
      <c r="B71" s="375" t="s">
        <v>83</v>
      </c>
      <c r="C71" s="376" t="s">
        <v>82</v>
      </c>
      <c r="D71" s="373">
        <v>5000</v>
      </c>
      <c r="E71" s="374">
        <v>5000</v>
      </c>
      <c r="F71" s="374">
        <v>0</v>
      </c>
      <c r="G71" s="374">
        <v>0</v>
      </c>
    </row>
    <row r="72" spans="1:7" s="384" customFormat="1" ht="15" customHeight="1" x14ac:dyDescent="0.2">
      <c r="A72" s="371" t="s">
        <v>80</v>
      </c>
      <c r="B72" s="383" t="s">
        <v>81</v>
      </c>
      <c r="C72" s="371" t="s">
        <v>80</v>
      </c>
      <c r="D72" s="373">
        <f>D73+D79+D92</f>
        <v>0</v>
      </c>
      <c r="E72" s="374">
        <f>E73+E89</f>
        <v>3508300</v>
      </c>
      <c r="F72" s="374">
        <f>F73</f>
        <v>3029600</v>
      </c>
      <c r="G72" s="374">
        <f>G73</f>
        <v>2953700</v>
      </c>
    </row>
    <row r="73" spans="1:7" s="384" customFormat="1" ht="24.75" customHeight="1" x14ac:dyDescent="0.2">
      <c r="A73" s="371" t="s">
        <v>78</v>
      </c>
      <c r="B73" s="383" t="s">
        <v>79</v>
      </c>
      <c r="C73" s="371" t="s">
        <v>78</v>
      </c>
      <c r="D73" s="373">
        <v>0</v>
      </c>
      <c r="E73" s="374">
        <f>E74+E79+E86</f>
        <v>3408600</v>
      </c>
      <c r="F73" s="374">
        <f>F74+F79+F86</f>
        <v>3029600</v>
      </c>
      <c r="G73" s="374">
        <f>G74+G79+G86</f>
        <v>2953700</v>
      </c>
    </row>
    <row r="74" spans="1:7" s="384" customFormat="1" ht="15.75" customHeight="1" x14ac:dyDescent="0.2">
      <c r="A74" s="371" t="s">
        <v>76</v>
      </c>
      <c r="B74" s="383" t="s">
        <v>77</v>
      </c>
      <c r="C74" s="371" t="s">
        <v>76</v>
      </c>
      <c r="D74" s="373">
        <v>0</v>
      </c>
      <c r="E74" s="374">
        <f t="shared" ref="E74:G74" si="26">E75+E77</f>
        <v>3306600</v>
      </c>
      <c r="F74" s="374">
        <f t="shared" si="26"/>
        <v>2926600</v>
      </c>
      <c r="G74" s="374">
        <f t="shared" si="26"/>
        <v>2846600</v>
      </c>
    </row>
    <row r="75" spans="1:7" s="384" customFormat="1" ht="24.75" customHeight="1" x14ac:dyDescent="0.2">
      <c r="A75" s="371" t="s">
        <v>75</v>
      </c>
      <c r="B75" s="383" t="s">
        <v>74</v>
      </c>
      <c r="C75" s="371" t="s">
        <v>73</v>
      </c>
      <c r="D75" s="373">
        <v>0</v>
      </c>
      <c r="E75" s="374">
        <v>3302000</v>
      </c>
      <c r="F75" s="374">
        <v>2922000</v>
      </c>
      <c r="G75" s="374">
        <v>2842000</v>
      </c>
    </row>
    <row r="76" spans="1:7" s="384" customFormat="1" ht="25.5" customHeight="1" x14ac:dyDescent="0.2">
      <c r="A76" s="371" t="s">
        <v>72</v>
      </c>
      <c r="B76" s="372" t="s">
        <v>71</v>
      </c>
      <c r="C76" s="371" t="s">
        <v>70</v>
      </c>
      <c r="D76" s="373">
        <v>0</v>
      </c>
      <c r="E76" s="374">
        <v>3302000</v>
      </c>
      <c r="F76" s="374">
        <v>2922600</v>
      </c>
      <c r="G76" s="374">
        <v>2842000</v>
      </c>
    </row>
    <row r="77" spans="1:7" s="384" customFormat="1" ht="24.75" customHeight="1" x14ac:dyDescent="0.2">
      <c r="A77" s="371" t="s">
        <v>68</v>
      </c>
      <c r="B77" s="383" t="s">
        <v>69</v>
      </c>
      <c r="C77" s="371" t="s">
        <v>68</v>
      </c>
      <c r="D77" s="373">
        <v>0</v>
      </c>
      <c r="E77" s="374">
        <v>4600</v>
      </c>
      <c r="F77" s="374">
        <v>4600</v>
      </c>
      <c r="G77" s="374">
        <v>4600</v>
      </c>
    </row>
    <row r="78" spans="1:7" s="384" customFormat="1" ht="26.25" customHeight="1" x14ac:dyDescent="0.2">
      <c r="A78" s="371" t="s">
        <v>66</v>
      </c>
      <c r="B78" s="372" t="s">
        <v>67</v>
      </c>
      <c r="C78" s="371" t="s">
        <v>66</v>
      </c>
      <c r="D78" s="373">
        <v>0</v>
      </c>
      <c r="E78" s="374">
        <v>4600</v>
      </c>
      <c r="F78" s="374">
        <v>4600</v>
      </c>
      <c r="G78" s="374">
        <v>4600</v>
      </c>
    </row>
    <row r="79" spans="1:7" s="384" customFormat="1" ht="24" customHeight="1" x14ac:dyDescent="0.2">
      <c r="A79" s="371" t="s">
        <v>64</v>
      </c>
      <c r="B79" s="372" t="s">
        <v>65</v>
      </c>
      <c r="C79" s="371" t="s">
        <v>64</v>
      </c>
      <c r="D79" s="373">
        <v>0</v>
      </c>
      <c r="E79" s="374">
        <f>E80+E82+E84</f>
        <v>0</v>
      </c>
      <c r="F79" s="374">
        <f>F80+F82+F84</f>
        <v>0</v>
      </c>
      <c r="G79" s="374">
        <f>G80+G82+G84</f>
        <v>0</v>
      </c>
    </row>
    <row r="80" spans="1:7" s="384" customFormat="1" ht="24" customHeight="1" x14ac:dyDescent="0.2">
      <c r="A80" s="371" t="s">
        <v>62</v>
      </c>
      <c r="B80" s="372" t="s">
        <v>63</v>
      </c>
      <c r="C80" s="371" t="s">
        <v>62</v>
      </c>
      <c r="D80" s="373">
        <v>0</v>
      </c>
      <c r="E80" s="374">
        <f t="shared" ref="E80:G80" si="27">E81</f>
        <v>0</v>
      </c>
      <c r="F80" s="374">
        <f t="shared" si="27"/>
        <v>0</v>
      </c>
      <c r="G80" s="374">
        <f t="shared" si="27"/>
        <v>0</v>
      </c>
    </row>
    <row r="81" spans="1:7" s="384" customFormat="1" ht="25.5" customHeight="1" x14ac:dyDescent="0.2">
      <c r="A81" s="371" t="s">
        <v>60</v>
      </c>
      <c r="B81" s="372" t="s">
        <v>61</v>
      </c>
      <c r="C81" s="371" t="s">
        <v>60</v>
      </c>
      <c r="D81" s="373">
        <v>0</v>
      </c>
      <c r="E81" s="374">
        <v>0</v>
      </c>
      <c r="F81" s="374">
        <v>0</v>
      </c>
      <c r="G81" s="374">
        <v>0</v>
      </c>
    </row>
    <row r="82" spans="1:7" s="384" customFormat="1" ht="32.25" customHeight="1" x14ac:dyDescent="0.2">
      <c r="A82" s="371" t="s">
        <v>58</v>
      </c>
      <c r="B82" s="372" t="s">
        <v>59</v>
      </c>
      <c r="C82" s="371" t="s">
        <v>58</v>
      </c>
      <c r="D82" s="373">
        <v>0</v>
      </c>
      <c r="E82" s="374">
        <f t="shared" ref="E82:G82" si="28">E83</f>
        <v>0</v>
      </c>
      <c r="F82" s="374">
        <f t="shared" si="28"/>
        <v>0</v>
      </c>
      <c r="G82" s="374">
        <f t="shared" si="28"/>
        <v>0</v>
      </c>
    </row>
    <row r="83" spans="1:7" s="384" customFormat="1" ht="39" customHeight="1" x14ac:dyDescent="0.2">
      <c r="A83" s="371" t="s">
        <v>56</v>
      </c>
      <c r="B83" s="372" t="s">
        <v>57</v>
      </c>
      <c r="C83" s="371" t="s">
        <v>56</v>
      </c>
      <c r="D83" s="373">
        <v>0</v>
      </c>
      <c r="E83" s="374">
        <v>0</v>
      </c>
      <c r="F83" s="374">
        <v>0</v>
      </c>
      <c r="G83" s="374">
        <v>0</v>
      </c>
    </row>
    <row r="84" spans="1:7" s="384" customFormat="1" ht="13.5" customHeight="1" x14ac:dyDescent="0.2">
      <c r="A84" s="371" t="s">
        <v>54</v>
      </c>
      <c r="B84" s="372" t="s">
        <v>55</v>
      </c>
      <c r="C84" s="371" t="s">
        <v>54</v>
      </c>
      <c r="D84" s="373">
        <v>0</v>
      </c>
      <c r="E84" s="374">
        <f t="shared" ref="E84:G84" si="29">E85</f>
        <v>0</v>
      </c>
      <c r="F84" s="374">
        <f t="shared" si="29"/>
        <v>0</v>
      </c>
      <c r="G84" s="374">
        <f t="shared" si="29"/>
        <v>0</v>
      </c>
    </row>
    <row r="85" spans="1:7" s="384" customFormat="1" ht="12.75" customHeight="1" x14ac:dyDescent="0.2">
      <c r="A85" s="371" t="s">
        <v>52</v>
      </c>
      <c r="B85" s="372" t="s">
        <v>53</v>
      </c>
      <c r="C85" s="371" t="s">
        <v>52</v>
      </c>
      <c r="D85" s="373">
        <v>0</v>
      </c>
      <c r="E85" s="374">
        <v>0</v>
      </c>
      <c r="F85" s="374">
        <v>0</v>
      </c>
      <c r="G85" s="374">
        <v>0</v>
      </c>
    </row>
    <row r="86" spans="1:7" s="384" customFormat="1" ht="13.5" customHeight="1" x14ac:dyDescent="0.2">
      <c r="A86" s="371" t="s">
        <v>50</v>
      </c>
      <c r="B86" s="383" t="s">
        <v>51</v>
      </c>
      <c r="C86" s="371" t="s">
        <v>50</v>
      </c>
      <c r="D86" s="373">
        <v>0</v>
      </c>
      <c r="E86" s="374">
        <f t="shared" ref="E86:G87" si="30">E87</f>
        <v>102000</v>
      </c>
      <c r="F86" s="374">
        <f t="shared" si="30"/>
        <v>103000</v>
      </c>
      <c r="G86" s="374">
        <f t="shared" si="30"/>
        <v>107100</v>
      </c>
    </row>
    <row r="87" spans="1:7" s="384" customFormat="1" ht="24.75" customHeight="1" x14ac:dyDescent="0.2">
      <c r="A87" s="371" t="s">
        <v>48</v>
      </c>
      <c r="B87" s="383" t="s">
        <v>49</v>
      </c>
      <c r="C87" s="371" t="s">
        <v>48</v>
      </c>
      <c r="D87" s="373">
        <v>0</v>
      </c>
      <c r="E87" s="374">
        <f t="shared" si="30"/>
        <v>102000</v>
      </c>
      <c r="F87" s="374">
        <f t="shared" si="30"/>
        <v>103000</v>
      </c>
      <c r="G87" s="374">
        <f t="shared" si="30"/>
        <v>107100</v>
      </c>
    </row>
    <row r="88" spans="1:7" s="384" customFormat="1" ht="25.5" customHeight="1" x14ac:dyDescent="0.2">
      <c r="A88" s="371" t="s">
        <v>46</v>
      </c>
      <c r="B88" s="372" t="s">
        <v>47</v>
      </c>
      <c r="C88" s="371" t="s">
        <v>46</v>
      </c>
      <c r="D88" s="373">
        <v>0</v>
      </c>
      <c r="E88" s="374">
        <v>102000</v>
      </c>
      <c r="F88" s="374">
        <v>103000</v>
      </c>
      <c r="G88" s="374">
        <v>107100</v>
      </c>
    </row>
    <row r="89" spans="1:7" s="384" customFormat="1" ht="15" customHeight="1" x14ac:dyDescent="0.2">
      <c r="A89" s="371"/>
      <c r="B89" s="372" t="s">
        <v>45</v>
      </c>
      <c r="C89" s="371" t="s">
        <v>44</v>
      </c>
      <c r="D89" s="373">
        <v>0</v>
      </c>
      <c r="E89" s="374">
        <v>99700</v>
      </c>
      <c r="F89" s="374">
        <v>0</v>
      </c>
      <c r="G89" s="374">
        <v>0</v>
      </c>
    </row>
    <row r="90" spans="1:7" s="384" customFormat="1" ht="26.25" customHeight="1" x14ac:dyDescent="0.2">
      <c r="A90" s="371"/>
      <c r="B90" s="372" t="s">
        <v>43</v>
      </c>
      <c r="C90" s="371" t="s">
        <v>42</v>
      </c>
      <c r="D90" s="373">
        <v>0</v>
      </c>
      <c r="E90" s="374">
        <v>99700</v>
      </c>
      <c r="F90" s="374">
        <v>0</v>
      </c>
      <c r="G90" s="374">
        <v>0</v>
      </c>
    </row>
    <row r="91" spans="1:7" s="384" customFormat="1" ht="25.5" customHeight="1" x14ac:dyDescent="0.2">
      <c r="A91" s="371"/>
      <c r="B91" s="372" t="s">
        <v>41</v>
      </c>
      <c r="C91" s="371" t="s">
        <v>40</v>
      </c>
      <c r="D91" s="373">
        <v>0</v>
      </c>
      <c r="E91" s="374">
        <v>99700</v>
      </c>
      <c r="F91" s="374">
        <v>0</v>
      </c>
      <c r="G91" s="374">
        <v>0</v>
      </c>
    </row>
    <row r="92" spans="1:7" s="384" customFormat="1" ht="23.25" customHeight="1" x14ac:dyDescent="0.2">
      <c r="A92" s="385" t="s">
        <v>39</v>
      </c>
      <c r="B92" s="372" t="s">
        <v>38</v>
      </c>
      <c r="C92" s="385" t="s">
        <v>37</v>
      </c>
      <c r="D92" s="386">
        <f>D93</f>
        <v>0</v>
      </c>
      <c r="E92" s="387">
        <f>E93</f>
        <v>35000</v>
      </c>
      <c r="F92" s="387">
        <v>0</v>
      </c>
      <c r="G92" s="387">
        <v>0</v>
      </c>
    </row>
    <row r="93" spans="1:7" s="384" customFormat="1" ht="27" customHeight="1" thickBot="1" x14ac:dyDescent="0.25">
      <c r="A93" s="388" t="s">
        <v>36</v>
      </c>
      <c r="B93" s="389" t="s">
        <v>35</v>
      </c>
      <c r="C93" s="390" t="s">
        <v>34</v>
      </c>
      <c r="D93" s="391">
        <f>D94</f>
        <v>0</v>
      </c>
      <c r="E93" s="387">
        <f>E94</f>
        <v>35000</v>
      </c>
      <c r="F93" s="387">
        <v>0</v>
      </c>
      <c r="G93" s="387">
        <v>0</v>
      </c>
    </row>
    <row r="94" spans="1:7" s="384" customFormat="1" ht="27" customHeight="1" x14ac:dyDescent="0.2">
      <c r="B94" s="389" t="s">
        <v>33</v>
      </c>
      <c r="C94" s="392" t="s">
        <v>32</v>
      </c>
      <c r="D94" s="393">
        <v>0</v>
      </c>
      <c r="E94" s="394">
        <v>35000</v>
      </c>
      <c r="F94" s="395">
        <v>0</v>
      </c>
      <c r="G94" s="394">
        <v>0</v>
      </c>
    </row>
    <row r="95" spans="1:7" s="384" customFormat="1" x14ac:dyDescent="0.2">
      <c r="C95" s="396" t="s">
        <v>31</v>
      </c>
      <c r="E95" s="384">
        <v>0</v>
      </c>
      <c r="F95" s="384">
        <v>0</v>
      </c>
      <c r="G95" s="384">
        <v>0</v>
      </c>
    </row>
    <row r="96" spans="1:7" s="384" customFormat="1" x14ac:dyDescent="0.2"/>
  </sheetData>
  <mergeCells count="6">
    <mergeCell ref="F1:G1"/>
    <mergeCell ref="A2:G3"/>
    <mergeCell ref="A6:A7"/>
    <mergeCell ref="C6:C7"/>
    <mergeCell ref="D6:D7"/>
    <mergeCell ref="E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F1" workbookViewId="0">
      <selection activeCell="F1" sqref="A1:XFD1048576"/>
    </sheetView>
  </sheetViews>
  <sheetFormatPr defaultRowHeight="12.75" x14ac:dyDescent="0.2"/>
  <cols>
    <col min="1" max="1" width="0.140625" style="21" hidden="1" customWidth="1"/>
    <col min="2" max="4" width="10.28515625" style="21" hidden="1" customWidth="1"/>
    <col min="5" max="5" width="3.140625" style="21" hidden="1" customWidth="1"/>
    <col min="6" max="8" width="9.140625" style="20"/>
    <col min="9" max="9" width="30.85546875" style="20" customWidth="1"/>
    <col min="10" max="11" width="5.5703125" style="19" customWidth="1"/>
    <col min="12" max="12" width="0.28515625" style="19" hidden="1" customWidth="1"/>
    <col min="13" max="13" width="5.140625" style="19" hidden="1" customWidth="1"/>
    <col min="14" max="14" width="9.85546875" style="19" customWidth="1"/>
    <col min="15" max="15" width="11.5703125" style="19" customWidth="1"/>
    <col min="16" max="16" width="11.85546875" style="19" customWidth="1"/>
    <col min="17" max="17" width="11.7109375" style="19" customWidth="1"/>
  </cols>
  <sheetData>
    <row r="1" spans="1:21" x14ac:dyDescent="0.2">
      <c r="A1" s="62"/>
      <c r="B1" s="62"/>
      <c r="C1" s="62"/>
      <c r="D1" s="62"/>
      <c r="E1" s="62"/>
      <c r="F1" s="61"/>
      <c r="G1" s="61"/>
      <c r="H1" s="61"/>
      <c r="I1" s="61"/>
      <c r="J1" s="59"/>
      <c r="K1" s="59"/>
      <c r="L1" s="60"/>
      <c r="M1" s="60"/>
      <c r="N1" s="60"/>
      <c r="O1" s="315" t="s">
        <v>237</v>
      </c>
      <c r="P1" s="315"/>
      <c r="Q1" s="315"/>
    </row>
    <row r="2" spans="1:21" x14ac:dyDescent="0.2">
      <c r="A2" s="62"/>
      <c r="B2" s="62"/>
      <c r="C2" s="62"/>
      <c r="D2" s="62"/>
      <c r="E2" s="62"/>
      <c r="F2" s="61"/>
      <c r="G2" s="61"/>
      <c r="H2" s="61"/>
      <c r="I2" s="61"/>
      <c r="J2" s="59"/>
      <c r="K2" s="59"/>
      <c r="L2" s="60"/>
      <c r="M2" s="60"/>
      <c r="N2" s="60"/>
      <c r="O2" s="315" t="s">
        <v>236</v>
      </c>
      <c r="P2" s="315"/>
      <c r="Q2" s="315"/>
    </row>
    <row r="3" spans="1:21" x14ac:dyDescent="0.2">
      <c r="A3" s="62"/>
      <c r="B3" s="62"/>
      <c r="C3" s="62"/>
      <c r="D3" s="62"/>
      <c r="E3" s="62"/>
      <c r="F3" s="61"/>
      <c r="G3" s="61"/>
      <c r="H3" s="61"/>
      <c r="I3" s="61"/>
      <c r="J3" s="59"/>
      <c r="K3" s="59"/>
      <c r="L3" s="60"/>
      <c r="M3" s="60"/>
      <c r="N3" s="60"/>
      <c r="O3" s="315" t="s">
        <v>235</v>
      </c>
      <c r="P3" s="315"/>
      <c r="Q3" s="315"/>
    </row>
    <row r="4" spans="1:21" x14ac:dyDescent="0.2">
      <c r="A4" s="62"/>
      <c r="B4" s="62"/>
      <c r="C4" s="62"/>
      <c r="D4" s="62"/>
      <c r="E4" s="62"/>
      <c r="F4" s="61"/>
      <c r="G4" s="61"/>
      <c r="H4" s="61"/>
      <c r="I4" s="61"/>
      <c r="J4" s="59"/>
      <c r="K4" s="59"/>
      <c r="L4" s="60"/>
      <c r="M4" s="60"/>
      <c r="N4" s="60"/>
      <c r="O4" s="315" t="s">
        <v>234</v>
      </c>
      <c r="P4" s="315"/>
      <c r="Q4" s="315"/>
    </row>
    <row r="5" spans="1:21" x14ac:dyDescent="0.2">
      <c r="A5" s="62"/>
      <c r="B5" s="62"/>
      <c r="C5" s="62"/>
      <c r="D5" s="62"/>
      <c r="E5" s="62"/>
      <c r="F5" s="61"/>
      <c r="G5" s="61"/>
      <c r="H5" s="61"/>
      <c r="I5" s="61"/>
      <c r="J5" s="59"/>
      <c r="K5" s="59"/>
      <c r="L5" s="60"/>
      <c r="M5" s="60"/>
      <c r="N5" s="60"/>
      <c r="O5" s="59"/>
      <c r="P5" s="59"/>
      <c r="Q5" s="59"/>
    </row>
    <row r="6" spans="1:21" ht="25.5" customHeight="1" x14ac:dyDescent="0.2">
      <c r="A6" s="307" t="s">
        <v>233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</row>
    <row r="7" spans="1:21" x14ac:dyDescent="0.2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57"/>
      <c r="O7" s="51"/>
      <c r="P7" s="51"/>
      <c r="Q7" s="56" t="s">
        <v>232</v>
      </c>
    </row>
    <row r="8" spans="1:21" ht="13.5" thickBot="1" x14ac:dyDescent="0.25">
      <c r="A8" s="54"/>
      <c r="B8" s="55" t="s">
        <v>231</v>
      </c>
      <c r="C8" s="54"/>
      <c r="D8" s="54"/>
      <c r="E8" s="54"/>
      <c r="F8" s="53"/>
      <c r="G8" s="53"/>
      <c r="H8" s="53"/>
      <c r="I8" s="53"/>
      <c r="J8" s="52"/>
      <c r="K8" s="52"/>
      <c r="L8" s="52"/>
      <c r="M8" s="52"/>
      <c r="N8" s="52"/>
      <c r="O8" s="51"/>
      <c r="P8" s="51"/>
      <c r="Q8" s="51"/>
    </row>
    <row r="9" spans="1:21" ht="51" x14ac:dyDescent="0.2">
      <c r="A9" s="309" t="s">
        <v>230</v>
      </c>
      <c r="B9" s="310"/>
      <c r="C9" s="310"/>
      <c r="D9" s="310"/>
      <c r="E9" s="310"/>
      <c r="F9" s="310"/>
      <c r="G9" s="310"/>
      <c r="H9" s="310"/>
      <c r="I9" s="310"/>
      <c r="J9" s="50" t="s">
        <v>229</v>
      </c>
      <c r="K9" s="50" t="s">
        <v>228</v>
      </c>
      <c r="L9" s="50" t="s">
        <v>227</v>
      </c>
      <c r="M9" s="50" t="s">
        <v>226</v>
      </c>
      <c r="N9" s="50" t="s">
        <v>202</v>
      </c>
      <c r="O9" s="50">
        <v>2021</v>
      </c>
      <c r="P9" s="50">
        <v>2022</v>
      </c>
      <c r="Q9" s="49">
        <v>2023</v>
      </c>
    </row>
    <row r="10" spans="1:21" x14ac:dyDescent="0.2">
      <c r="A10" s="311" t="s">
        <v>225</v>
      </c>
      <c r="B10" s="312"/>
      <c r="C10" s="312"/>
      <c r="D10" s="312"/>
      <c r="E10" s="312"/>
      <c r="F10" s="312"/>
      <c r="G10" s="312"/>
      <c r="H10" s="312"/>
      <c r="I10" s="312"/>
      <c r="J10" s="39">
        <v>1</v>
      </c>
      <c r="K10" s="39">
        <v>0</v>
      </c>
      <c r="L10" s="38">
        <v>0</v>
      </c>
      <c r="M10" s="37">
        <v>0</v>
      </c>
      <c r="N10" s="36">
        <f>N12</f>
        <v>-61386.83</v>
      </c>
      <c r="O10" s="35">
        <f>O11+O12+O13+O14+O15</f>
        <v>2671124.7199999997</v>
      </c>
      <c r="P10" s="35">
        <f>P11+P12+P13</f>
        <v>2336000</v>
      </c>
      <c r="Q10" s="43">
        <f>Q11+Q12+Q13</f>
        <v>2240700</v>
      </c>
    </row>
    <row r="11" spans="1:21" s="1" customFormat="1" ht="27" customHeight="1" x14ac:dyDescent="0.2">
      <c r="A11" s="42"/>
      <c r="B11" s="41"/>
      <c r="C11" s="305" t="s">
        <v>224</v>
      </c>
      <c r="D11" s="305"/>
      <c r="E11" s="305"/>
      <c r="F11" s="305"/>
      <c r="G11" s="305"/>
      <c r="H11" s="305"/>
      <c r="I11" s="305"/>
      <c r="J11" s="31">
        <v>1</v>
      </c>
      <c r="K11" s="31">
        <v>2</v>
      </c>
      <c r="L11" s="30">
        <v>0</v>
      </c>
      <c r="M11" s="29">
        <v>0</v>
      </c>
      <c r="N11" s="28">
        <v>0</v>
      </c>
      <c r="O11" s="27">
        <v>767248.8</v>
      </c>
      <c r="P11" s="27">
        <v>767248.8</v>
      </c>
      <c r="Q11" s="40">
        <v>651000</v>
      </c>
      <c r="R11" s="313"/>
      <c r="S11" s="314"/>
      <c r="T11" s="314"/>
      <c r="U11" s="314"/>
    </row>
    <row r="12" spans="1:21" s="1" customFormat="1" ht="36.75" customHeight="1" x14ac:dyDescent="0.2">
      <c r="A12" s="42"/>
      <c r="B12" s="41"/>
      <c r="C12" s="45"/>
      <c r="D12" s="45"/>
      <c r="E12" s="305" t="s">
        <v>223</v>
      </c>
      <c r="F12" s="305"/>
      <c r="G12" s="305"/>
      <c r="H12" s="305"/>
      <c r="I12" s="305"/>
      <c r="J12" s="31">
        <v>1</v>
      </c>
      <c r="K12" s="31">
        <v>4</v>
      </c>
      <c r="L12" s="30">
        <v>0</v>
      </c>
      <c r="M12" s="29">
        <v>0</v>
      </c>
      <c r="N12" s="28">
        <v>-61386.83</v>
      </c>
      <c r="O12" s="27">
        <v>1859073.42</v>
      </c>
      <c r="P12" s="27">
        <v>1540651.2</v>
      </c>
      <c r="Q12" s="40">
        <v>1561600</v>
      </c>
    </row>
    <row r="13" spans="1:21" s="1" customFormat="1" ht="25.5" customHeight="1" x14ac:dyDescent="0.2">
      <c r="A13" s="42"/>
      <c r="B13" s="41"/>
      <c r="C13" s="45"/>
      <c r="D13" s="45"/>
      <c r="E13" s="45"/>
      <c r="F13" s="305" t="s">
        <v>222</v>
      </c>
      <c r="G13" s="305"/>
      <c r="H13" s="305"/>
      <c r="I13" s="305"/>
      <c r="J13" s="31">
        <v>1</v>
      </c>
      <c r="K13" s="31">
        <v>6</v>
      </c>
      <c r="L13" s="30">
        <v>0</v>
      </c>
      <c r="M13" s="29">
        <v>0</v>
      </c>
      <c r="N13" s="28">
        <v>0</v>
      </c>
      <c r="O13" s="27">
        <v>28100</v>
      </c>
      <c r="P13" s="27">
        <v>28100</v>
      </c>
      <c r="Q13" s="40">
        <v>28100</v>
      </c>
    </row>
    <row r="14" spans="1:21" s="1" customFormat="1" ht="17.25" customHeight="1" x14ac:dyDescent="0.2">
      <c r="A14" s="48"/>
      <c r="B14" s="47"/>
      <c r="C14" s="46"/>
      <c r="D14" s="46"/>
      <c r="E14" s="46"/>
      <c r="F14" s="299" t="s">
        <v>221</v>
      </c>
      <c r="G14" s="299"/>
      <c r="H14" s="299"/>
      <c r="I14" s="300"/>
      <c r="J14" s="31">
        <v>1</v>
      </c>
      <c r="K14" s="31">
        <v>11</v>
      </c>
      <c r="L14" s="30"/>
      <c r="M14" s="29"/>
      <c r="N14" s="28"/>
      <c r="O14" s="27">
        <v>15000</v>
      </c>
      <c r="P14" s="27">
        <v>0</v>
      </c>
      <c r="Q14" s="40">
        <v>0</v>
      </c>
    </row>
    <row r="15" spans="1:21" s="1" customFormat="1" ht="17.25" customHeight="1" x14ac:dyDescent="0.2">
      <c r="A15" s="48"/>
      <c r="B15" s="47"/>
      <c r="C15" s="46"/>
      <c r="D15" s="46"/>
      <c r="E15" s="46"/>
      <c r="F15" s="296" t="s">
        <v>220</v>
      </c>
      <c r="G15" s="299"/>
      <c r="H15" s="299"/>
      <c r="I15" s="300"/>
      <c r="J15" s="39">
        <v>1</v>
      </c>
      <c r="K15" s="39">
        <v>13</v>
      </c>
      <c r="L15" s="38">
        <v>0</v>
      </c>
      <c r="M15" s="37">
        <v>0</v>
      </c>
      <c r="N15" s="36"/>
      <c r="O15" s="35">
        <v>1702.5</v>
      </c>
      <c r="P15" s="35">
        <v>0</v>
      </c>
      <c r="Q15" s="43">
        <v>0</v>
      </c>
    </row>
    <row r="16" spans="1:21" x14ac:dyDescent="0.2">
      <c r="A16" s="301" t="s">
        <v>219</v>
      </c>
      <c r="B16" s="302"/>
      <c r="C16" s="302"/>
      <c r="D16" s="302"/>
      <c r="E16" s="302"/>
      <c r="F16" s="302"/>
      <c r="G16" s="302"/>
      <c r="H16" s="302"/>
      <c r="I16" s="303"/>
      <c r="J16" s="39">
        <v>2</v>
      </c>
      <c r="K16" s="39">
        <v>0</v>
      </c>
      <c r="L16" s="38">
        <v>0</v>
      </c>
      <c r="M16" s="37">
        <v>0</v>
      </c>
      <c r="N16" s="36">
        <v>0</v>
      </c>
      <c r="O16" s="35">
        <f>O17</f>
        <v>102000</v>
      </c>
      <c r="P16" s="35">
        <f t="shared" ref="P16:Q16" si="0">P17</f>
        <v>103000</v>
      </c>
      <c r="Q16" s="43">
        <f t="shared" si="0"/>
        <v>107100</v>
      </c>
    </row>
    <row r="17" spans="1:17" s="1" customFormat="1" ht="13.5" customHeight="1" x14ac:dyDescent="0.2">
      <c r="A17" s="42"/>
      <c r="B17" s="41"/>
      <c r="C17" s="298" t="s">
        <v>218</v>
      </c>
      <c r="D17" s="299"/>
      <c r="E17" s="299"/>
      <c r="F17" s="299"/>
      <c r="G17" s="299"/>
      <c r="H17" s="299"/>
      <c r="I17" s="300"/>
      <c r="J17" s="31">
        <v>2</v>
      </c>
      <c r="K17" s="31">
        <v>3</v>
      </c>
      <c r="L17" s="30">
        <v>0</v>
      </c>
      <c r="M17" s="29">
        <v>0</v>
      </c>
      <c r="N17" s="28">
        <v>0</v>
      </c>
      <c r="O17" s="27">
        <v>102000</v>
      </c>
      <c r="P17" s="27">
        <v>103000</v>
      </c>
      <c r="Q17" s="40">
        <v>107100</v>
      </c>
    </row>
    <row r="18" spans="1:17" ht="27.75" customHeight="1" x14ac:dyDescent="0.2">
      <c r="A18" s="301" t="s">
        <v>217</v>
      </c>
      <c r="B18" s="302"/>
      <c r="C18" s="302"/>
      <c r="D18" s="302"/>
      <c r="E18" s="302"/>
      <c r="F18" s="302"/>
      <c r="G18" s="302"/>
      <c r="H18" s="302"/>
      <c r="I18" s="303"/>
      <c r="J18" s="39">
        <v>3</v>
      </c>
      <c r="K18" s="39">
        <v>0</v>
      </c>
      <c r="L18" s="38">
        <v>0</v>
      </c>
      <c r="M18" s="37">
        <v>0</v>
      </c>
      <c r="N18" s="36"/>
      <c r="O18" s="35">
        <f>O19+O20</f>
        <v>123300</v>
      </c>
      <c r="P18" s="35">
        <f>P19+P20</f>
        <v>4119</v>
      </c>
      <c r="Q18" s="43">
        <f>Q19+Q20</f>
        <v>0</v>
      </c>
    </row>
    <row r="19" spans="1:17" s="1" customFormat="1" ht="12.75" customHeight="1" x14ac:dyDescent="0.2">
      <c r="A19" s="42"/>
      <c r="B19" s="41"/>
      <c r="C19" s="298" t="s">
        <v>216</v>
      </c>
      <c r="D19" s="299"/>
      <c r="E19" s="299"/>
      <c r="F19" s="299"/>
      <c r="G19" s="299"/>
      <c r="H19" s="299"/>
      <c r="I19" s="300"/>
      <c r="J19" s="31">
        <v>3</v>
      </c>
      <c r="K19" s="31">
        <v>10</v>
      </c>
      <c r="L19" s="30">
        <v>0</v>
      </c>
      <c r="M19" s="29">
        <v>0</v>
      </c>
      <c r="N19" s="28"/>
      <c r="O19" s="27">
        <v>117300</v>
      </c>
      <c r="P19" s="27">
        <v>0</v>
      </c>
      <c r="Q19" s="40">
        <v>0</v>
      </c>
    </row>
    <row r="20" spans="1:17" s="1" customFormat="1" ht="24" customHeight="1" x14ac:dyDescent="0.2">
      <c r="A20" s="42"/>
      <c r="B20" s="41"/>
      <c r="C20" s="45"/>
      <c r="D20" s="45"/>
      <c r="E20" s="45"/>
      <c r="F20" s="305" t="s">
        <v>215</v>
      </c>
      <c r="G20" s="305"/>
      <c r="H20" s="305"/>
      <c r="I20" s="305"/>
      <c r="J20" s="31">
        <v>3</v>
      </c>
      <c r="K20" s="31">
        <v>14</v>
      </c>
      <c r="L20" s="30">
        <v>0</v>
      </c>
      <c r="M20" s="29">
        <v>0</v>
      </c>
      <c r="N20" s="28">
        <v>0</v>
      </c>
      <c r="O20" s="27">
        <v>6000</v>
      </c>
      <c r="P20" s="27">
        <v>4119</v>
      </c>
      <c r="Q20" s="40">
        <v>0</v>
      </c>
    </row>
    <row r="21" spans="1:17" ht="18" customHeight="1" x14ac:dyDescent="0.2">
      <c r="A21" s="301" t="s">
        <v>214</v>
      </c>
      <c r="B21" s="302"/>
      <c r="C21" s="302"/>
      <c r="D21" s="302"/>
      <c r="E21" s="302"/>
      <c r="F21" s="302"/>
      <c r="G21" s="302"/>
      <c r="H21" s="302"/>
      <c r="I21" s="303"/>
      <c r="J21" s="39">
        <v>4</v>
      </c>
      <c r="K21" s="39">
        <v>0</v>
      </c>
      <c r="L21" s="38">
        <v>0</v>
      </c>
      <c r="M21" s="37">
        <v>0</v>
      </c>
      <c r="N21" s="36"/>
      <c r="O21" s="35">
        <f>O22</f>
        <v>751001.67</v>
      </c>
      <c r="P21" s="35">
        <f t="shared" ref="P21:Q21" si="1">P22</f>
        <v>728000</v>
      </c>
      <c r="Q21" s="43">
        <f t="shared" si="1"/>
        <v>756000</v>
      </c>
    </row>
    <row r="22" spans="1:17" s="1" customFormat="1" ht="12.75" customHeight="1" x14ac:dyDescent="0.2">
      <c r="A22" s="42"/>
      <c r="B22" s="44"/>
      <c r="C22" s="44"/>
      <c r="D22" s="44"/>
      <c r="E22" s="44"/>
      <c r="F22" s="304" t="s">
        <v>213</v>
      </c>
      <c r="G22" s="304"/>
      <c r="H22" s="304"/>
      <c r="I22" s="304"/>
      <c r="J22" s="31">
        <v>4</v>
      </c>
      <c r="K22" s="31">
        <v>9</v>
      </c>
      <c r="L22" s="30">
        <v>0</v>
      </c>
      <c r="M22" s="29">
        <v>0</v>
      </c>
      <c r="N22" s="28"/>
      <c r="O22" s="27">
        <v>751001.67</v>
      </c>
      <c r="P22" s="27">
        <v>728000</v>
      </c>
      <c r="Q22" s="40">
        <v>756000</v>
      </c>
    </row>
    <row r="23" spans="1:17" ht="16.5" customHeight="1" x14ac:dyDescent="0.2">
      <c r="A23" s="301" t="s">
        <v>212</v>
      </c>
      <c r="B23" s="302"/>
      <c r="C23" s="302"/>
      <c r="D23" s="302"/>
      <c r="E23" s="302"/>
      <c r="F23" s="302"/>
      <c r="G23" s="302"/>
      <c r="H23" s="302"/>
      <c r="I23" s="303"/>
      <c r="J23" s="39">
        <v>5</v>
      </c>
      <c r="K23" s="39">
        <v>0</v>
      </c>
      <c r="L23" s="38">
        <v>0</v>
      </c>
      <c r="M23" s="37">
        <v>0</v>
      </c>
      <c r="N23" s="36">
        <v>-58796.6</v>
      </c>
      <c r="O23" s="35">
        <v>43393.4</v>
      </c>
      <c r="P23" s="35">
        <f t="shared" ref="P23:Q23" si="2">P24</f>
        <v>0</v>
      </c>
      <c r="Q23" s="43">
        <f t="shared" si="2"/>
        <v>0</v>
      </c>
    </row>
    <row r="24" spans="1:17" s="1" customFormat="1" ht="12.75" customHeight="1" x14ac:dyDescent="0.2">
      <c r="A24" s="42"/>
      <c r="B24" s="41"/>
      <c r="C24" s="298" t="s">
        <v>211</v>
      </c>
      <c r="D24" s="299"/>
      <c r="E24" s="299"/>
      <c r="F24" s="299"/>
      <c r="G24" s="299"/>
      <c r="H24" s="299"/>
      <c r="I24" s="300"/>
      <c r="J24" s="31">
        <v>5</v>
      </c>
      <c r="K24" s="31">
        <v>3</v>
      </c>
      <c r="L24" s="30">
        <v>0</v>
      </c>
      <c r="M24" s="29">
        <v>0</v>
      </c>
      <c r="N24" s="28">
        <v>-58796.6</v>
      </c>
      <c r="O24" s="27">
        <v>43393.4</v>
      </c>
      <c r="P24" s="27">
        <v>0</v>
      </c>
      <c r="Q24" s="40">
        <v>0</v>
      </c>
    </row>
    <row r="25" spans="1:17" ht="15.75" customHeight="1" x14ac:dyDescent="0.2">
      <c r="A25" s="301" t="s">
        <v>210</v>
      </c>
      <c r="B25" s="302"/>
      <c r="C25" s="302"/>
      <c r="D25" s="302"/>
      <c r="E25" s="302"/>
      <c r="F25" s="302"/>
      <c r="G25" s="302"/>
      <c r="H25" s="302"/>
      <c r="I25" s="303"/>
      <c r="J25" s="39">
        <v>8</v>
      </c>
      <c r="K25" s="39">
        <v>0</v>
      </c>
      <c r="L25" s="38">
        <v>0</v>
      </c>
      <c r="M25" s="37">
        <v>0</v>
      </c>
      <c r="N25" s="36">
        <v>166763.72</v>
      </c>
      <c r="O25" s="35">
        <v>2740261.22</v>
      </c>
      <c r="P25" s="35">
        <f t="shared" ref="P25" si="3">P26</f>
        <v>2145481</v>
      </c>
      <c r="Q25" s="43">
        <f>Q26</f>
        <v>2133900</v>
      </c>
    </row>
    <row r="26" spans="1:17" s="1" customFormat="1" x14ac:dyDescent="0.2">
      <c r="A26" s="42"/>
      <c r="B26" s="41"/>
      <c r="C26" s="298" t="s">
        <v>209</v>
      </c>
      <c r="D26" s="299"/>
      <c r="E26" s="299"/>
      <c r="F26" s="299"/>
      <c r="G26" s="299"/>
      <c r="H26" s="299"/>
      <c r="I26" s="300"/>
      <c r="J26" s="31">
        <v>8</v>
      </c>
      <c r="K26" s="31">
        <v>1</v>
      </c>
      <c r="L26" s="30">
        <v>0</v>
      </c>
      <c r="M26" s="29">
        <v>0</v>
      </c>
      <c r="N26" s="28">
        <v>166763.72</v>
      </c>
      <c r="O26" s="27">
        <v>2740261.22</v>
      </c>
      <c r="P26" s="27">
        <v>2145481</v>
      </c>
      <c r="Q26" s="40">
        <v>2133900</v>
      </c>
    </row>
    <row r="27" spans="1:17" s="1" customFormat="1" ht="12.75" customHeight="1" x14ac:dyDescent="0.2">
      <c r="A27" s="34"/>
      <c r="B27" s="33"/>
      <c r="C27" s="32"/>
      <c r="D27" s="32"/>
      <c r="E27" s="32"/>
      <c r="F27" s="295" t="s">
        <v>208</v>
      </c>
      <c r="G27" s="296"/>
      <c r="H27" s="296"/>
      <c r="I27" s="297"/>
      <c r="J27" s="39">
        <v>10</v>
      </c>
      <c r="K27" s="39">
        <v>1</v>
      </c>
      <c r="L27" s="38"/>
      <c r="M27" s="37"/>
      <c r="N27" s="36">
        <v>63419.71</v>
      </c>
      <c r="O27" s="35">
        <v>83419.710000000006</v>
      </c>
      <c r="P27" s="35">
        <v>0</v>
      </c>
      <c r="Q27" s="35">
        <v>0</v>
      </c>
    </row>
    <row r="28" spans="1:17" s="1" customFormat="1" ht="12.75" customHeight="1" x14ac:dyDescent="0.2">
      <c r="A28" s="34"/>
      <c r="B28" s="33"/>
      <c r="C28" s="32"/>
      <c r="D28" s="32"/>
      <c r="E28" s="32"/>
      <c r="F28" s="298" t="s">
        <v>207</v>
      </c>
      <c r="G28" s="299"/>
      <c r="H28" s="299"/>
      <c r="I28" s="300"/>
      <c r="J28" s="31">
        <v>10</v>
      </c>
      <c r="K28" s="31">
        <v>1</v>
      </c>
      <c r="L28" s="30"/>
      <c r="M28" s="29"/>
      <c r="N28" s="28">
        <v>63419.71</v>
      </c>
      <c r="O28" s="27">
        <v>83419.710000000006</v>
      </c>
      <c r="P28" s="27">
        <v>0</v>
      </c>
      <c r="Q28" s="27">
        <v>0</v>
      </c>
    </row>
    <row r="29" spans="1:17" ht="13.5" customHeight="1" thickBot="1" x14ac:dyDescent="0.25">
      <c r="F29" s="306" t="s">
        <v>206</v>
      </c>
      <c r="G29" s="306"/>
      <c r="H29" s="306"/>
      <c r="I29" s="306"/>
      <c r="J29" s="26"/>
      <c r="K29" s="26"/>
      <c r="L29" s="25"/>
      <c r="M29" s="25"/>
      <c r="N29" s="24">
        <f>N10+N16+N18+N21+N23+N25+N27</f>
        <v>110000</v>
      </c>
      <c r="O29" s="23">
        <f>O10+O16+O18+O21+O23+O25+O27</f>
        <v>6514500.7199999997</v>
      </c>
      <c r="P29" s="23">
        <f>P10+P16+P18+P21+P23+P25</f>
        <v>5316600</v>
      </c>
      <c r="Q29" s="22">
        <f>Q10+Q16+Q18+Q21+Q23+Q25</f>
        <v>5237700</v>
      </c>
    </row>
  </sheetData>
  <mergeCells count="28">
    <mergeCell ref="R11:U11"/>
    <mergeCell ref="O1:Q1"/>
    <mergeCell ref="O2:Q2"/>
    <mergeCell ref="O3:Q3"/>
    <mergeCell ref="O4:Q4"/>
    <mergeCell ref="C17:I17"/>
    <mergeCell ref="F13:I13"/>
    <mergeCell ref="E12:I12"/>
    <mergeCell ref="A6:Q6"/>
    <mergeCell ref="A7:M7"/>
    <mergeCell ref="A9:I9"/>
    <mergeCell ref="A10:I10"/>
    <mergeCell ref="C11:I11"/>
    <mergeCell ref="F15:I15"/>
    <mergeCell ref="F14:I14"/>
    <mergeCell ref="A16:I16"/>
    <mergeCell ref="C19:I19"/>
    <mergeCell ref="A18:I18"/>
    <mergeCell ref="F29:I29"/>
    <mergeCell ref="A25:I25"/>
    <mergeCell ref="C26:I26"/>
    <mergeCell ref="A23:I23"/>
    <mergeCell ref="C24:I24"/>
    <mergeCell ref="F27:I27"/>
    <mergeCell ref="F28:I28"/>
    <mergeCell ref="A21:I21"/>
    <mergeCell ref="F22:I22"/>
    <mergeCell ref="F20:I20"/>
  </mergeCells>
  <pageMargins left="1.1023622047244095" right="0.11811023622047245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F1" workbookViewId="0">
      <selection activeCell="F1" sqref="F1"/>
    </sheetView>
  </sheetViews>
  <sheetFormatPr defaultRowHeight="12.75" x14ac:dyDescent="0.2"/>
  <cols>
    <col min="1" max="1" width="0.140625" style="21" hidden="1" customWidth="1"/>
    <col min="2" max="4" width="10.28515625" style="21" hidden="1" customWidth="1"/>
    <col min="5" max="5" width="3.140625" style="21" hidden="1" customWidth="1"/>
    <col min="6" max="8" width="9.140625" style="20"/>
    <col min="9" max="9" width="19.42578125" style="20" customWidth="1"/>
    <col min="10" max="10" width="5.5703125" style="19" customWidth="1"/>
    <col min="11" max="11" width="4.85546875" style="19" customWidth="1"/>
    <col min="12" max="12" width="10.85546875" style="19" customWidth="1"/>
    <col min="13" max="13" width="5.140625" style="19" customWidth="1"/>
    <col min="14" max="14" width="10.5703125" style="19" customWidth="1"/>
    <col min="15" max="15" width="11.5703125" style="19" customWidth="1"/>
    <col min="16" max="16" width="11.85546875" style="19" customWidth="1"/>
    <col min="17" max="17" width="11.7109375" style="19" customWidth="1"/>
  </cols>
  <sheetData>
    <row r="1" spans="1:17" x14ac:dyDescent="0.2">
      <c r="A1" s="62"/>
      <c r="B1" s="62"/>
      <c r="C1" s="62"/>
      <c r="D1" s="62"/>
      <c r="E1" s="62"/>
      <c r="F1" s="61"/>
      <c r="G1" s="61"/>
      <c r="H1" s="61"/>
      <c r="I1" s="61"/>
      <c r="J1" s="59"/>
      <c r="K1" s="59"/>
      <c r="L1" s="60"/>
      <c r="M1" s="315" t="s">
        <v>238</v>
      </c>
      <c r="N1" s="315"/>
      <c r="O1" s="315"/>
      <c r="P1" s="315"/>
      <c r="Q1" s="315"/>
    </row>
    <row r="2" spans="1:17" x14ac:dyDescent="0.2">
      <c r="A2" s="62"/>
      <c r="B2" s="62"/>
      <c r="C2" s="62"/>
      <c r="D2" s="62"/>
      <c r="E2" s="62"/>
      <c r="F2" s="61"/>
      <c r="G2" s="61"/>
      <c r="H2" s="61"/>
      <c r="I2" s="61"/>
      <c r="J2" s="59"/>
      <c r="K2" s="59"/>
      <c r="L2" s="60"/>
      <c r="M2" s="315" t="s">
        <v>236</v>
      </c>
      <c r="N2" s="315"/>
      <c r="O2" s="315"/>
      <c r="P2" s="315"/>
      <c r="Q2" s="315"/>
    </row>
    <row r="3" spans="1:17" x14ac:dyDescent="0.2">
      <c r="A3" s="62"/>
      <c r="B3" s="62"/>
      <c r="C3" s="62"/>
      <c r="D3" s="62"/>
      <c r="E3" s="62"/>
      <c r="F3" s="61"/>
      <c r="G3" s="61"/>
      <c r="H3" s="61"/>
      <c r="I3" s="61"/>
      <c r="J3" s="59"/>
      <c r="K3" s="59"/>
      <c r="L3" s="60"/>
      <c r="M3" s="315" t="s">
        <v>235</v>
      </c>
      <c r="N3" s="315"/>
      <c r="O3" s="315"/>
      <c r="P3" s="315"/>
      <c r="Q3" s="315"/>
    </row>
    <row r="4" spans="1:17" x14ac:dyDescent="0.2">
      <c r="A4" s="62"/>
      <c r="B4" s="62"/>
      <c r="C4" s="62"/>
      <c r="D4" s="62"/>
      <c r="E4" s="62"/>
      <c r="F4" s="61"/>
      <c r="G4" s="61"/>
      <c r="H4" s="61"/>
      <c r="I4" s="61"/>
      <c r="J4" s="59"/>
      <c r="K4" s="59"/>
      <c r="L4" s="60"/>
      <c r="M4" s="315" t="s">
        <v>362</v>
      </c>
      <c r="N4" s="315"/>
      <c r="O4" s="315"/>
      <c r="P4" s="315"/>
      <c r="Q4" s="315"/>
    </row>
    <row r="5" spans="1:17" x14ac:dyDescent="0.2">
      <c r="A5" s="62"/>
      <c r="B5" s="62"/>
      <c r="C5" s="62"/>
      <c r="D5" s="62"/>
      <c r="E5" s="62"/>
      <c r="F5" s="61"/>
      <c r="G5" s="61"/>
      <c r="H5" s="61"/>
      <c r="I5" s="61"/>
      <c r="J5" s="59"/>
      <c r="K5" s="59"/>
      <c r="L5" s="60"/>
      <c r="M5" s="60"/>
      <c r="N5" s="60"/>
      <c r="O5" s="59"/>
      <c r="P5" s="59"/>
      <c r="Q5" s="59"/>
    </row>
    <row r="6" spans="1:17" ht="67.5" customHeight="1" x14ac:dyDescent="0.2">
      <c r="A6" s="307" t="s">
        <v>239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</row>
    <row r="7" spans="1:17" x14ac:dyDescent="0.2">
      <c r="A7" s="308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57"/>
      <c r="O7" s="51"/>
      <c r="P7" s="51"/>
      <c r="Q7" s="56" t="s">
        <v>232</v>
      </c>
    </row>
    <row r="8" spans="1:17" ht="13.5" thickBot="1" x14ac:dyDescent="0.25">
      <c r="A8" s="54"/>
      <c r="B8" s="55" t="s">
        <v>231</v>
      </c>
      <c r="C8" s="54"/>
      <c r="D8" s="54"/>
      <c r="E8" s="54"/>
      <c r="F8" s="53"/>
      <c r="G8" s="53"/>
      <c r="H8" s="53"/>
      <c r="I8" s="53"/>
      <c r="J8" s="52"/>
      <c r="K8" s="52"/>
      <c r="L8" s="52"/>
      <c r="M8" s="52"/>
      <c r="N8" s="52"/>
      <c r="O8" s="51"/>
      <c r="P8" s="51"/>
      <c r="Q8" s="51"/>
    </row>
    <row r="9" spans="1:17" x14ac:dyDescent="0.2">
      <c r="A9" s="309" t="s">
        <v>240</v>
      </c>
      <c r="B9" s="310"/>
      <c r="C9" s="310"/>
      <c r="D9" s="310"/>
      <c r="E9" s="310"/>
      <c r="F9" s="310"/>
      <c r="G9" s="310"/>
      <c r="H9" s="310"/>
      <c r="I9" s="310"/>
      <c r="J9" s="50" t="s">
        <v>229</v>
      </c>
      <c r="K9" s="50" t="s">
        <v>228</v>
      </c>
      <c r="L9" s="50" t="s">
        <v>227</v>
      </c>
      <c r="M9" s="50" t="s">
        <v>226</v>
      </c>
      <c r="N9" s="50" t="s">
        <v>202</v>
      </c>
      <c r="O9" s="50">
        <v>2021</v>
      </c>
      <c r="P9" s="50">
        <v>2022</v>
      </c>
      <c r="Q9" s="49">
        <v>2023</v>
      </c>
    </row>
    <row r="10" spans="1:17" x14ac:dyDescent="0.2">
      <c r="A10" s="311" t="s">
        <v>225</v>
      </c>
      <c r="B10" s="312"/>
      <c r="C10" s="312"/>
      <c r="D10" s="312"/>
      <c r="E10" s="312"/>
      <c r="F10" s="312"/>
      <c r="G10" s="312"/>
      <c r="H10" s="312"/>
      <c r="I10" s="312"/>
      <c r="J10" s="39">
        <v>1</v>
      </c>
      <c r="K10" s="39">
        <v>0</v>
      </c>
      <c r="L10" s="38">
        <v>0</v>
      </c>
      <c r="M10" s="37">
        <v>0</v>
      </c>
      <c r="N10" s="63">
        <f>N16</f>
        <v>-61386.83</v>
      </c>
      <c r="O10" s="35">
        <f>O11+O16+O24+O29+O33</f>
        <v>2671124.7200000002</v>
      </c>
      <c r="P10" s="35">
        <f>P11+P16+P24</f>
        <v>2336000</v>
      </c>
      <c r="Q10" s="43">
        <f>Q11+Q16+Q24</f>
        <v>2240700</v>
      </c>
    </row>
    <row r="11" spans="1:17" ht="39.75" customHeight="1" x14ac:dyDescent="0.2">
      <c r="A11" s="64"/>
      <c r="B11" s="65"/>
      <c r="C11" s="322" t="s">
        <v>224</v>
      </c>
      <c r="D11" s="322"/>
      <c r="E11" s="322"/>
      <c r="F11" s="322"/>
      <c r="G11" s="322"/>
      <c r="H11" s="322"/>
      <c r="I11" s="322"/>
      <c r="J11" s="39">
        <v>1</v>
      </c>
      <c r="K11" s="39">
        <v>2</v>
      </c>
      <c r="L11" s="38">
        <v>0</v>
      </c>
      <c r="M11" s="37">
        <v>0</v>
      </c>
      <c r="N11" s="36">
        <v>0</v>
      </c>
      <c r="O11" s="35">
        <f>O12</f>
        <v>767248.8</v>
      </c>
      <c r="P11" s="35">
        <f t="shared" ref="O11:R14" si="0">P12</f>
        <v>767248.8</v>
      </c>
      <c r="Q11" s="43">
        <f t="shared" si="0"/>
        <v>651000</v>
      </c>
    </row>
    <row r="12" spans="1:17" s="67" customFormat="1" ht="51.75" customHeight="1" x14ac:dyDescent="0.2">
      <c r="A12" s="64"/>
      <c r="B12" s="65"/>
      <c r="C12" s="66"/>
      <c r="D12" s="305" t="s">
        <v>241</v>
      </c>
      <c r="E12" s="305"/>
      <c r="F12" s="305"/>
      <c r="G12" s="305"/>
      <c r="H12" s="305"/>
      <c r="I12" s="305"/>
      <c r="J12" s="31">
        <v>1</v>
      </c>
      <c r="K12" s="31">
        <v>2</v>
      </c>
      <c r="L12" s="30">
        <v>6300000000</v>
      </c>
      <c r="M12" s="29">
        <v>0</v>
      </c>
      <c r="N12" s="28">
        <v>0</v>
      </c>
      <c r="O12" s="27">
        <f t="shared" si="0"/>
        <v>767248.8</v>
      </c>
      <c r="P12" s="27">
        <f t="shared" si="0"/>
        <v>767248.8</v>
      </c>
      <c r="Q12" s="40">
        <f t="shared" si="0"/>
        <v>651000</v>
      </c>
    </row>
    <row r="13" spans="1:17" ht="39.75" customHeight="1" x14ac:dyDescent="0.2">
      <c r="A13" s="64"/>
      <c r="B13" s="65"/>
      <c r="C13" s="66"/>
      <c r="D13" s="45"/>
      <c r="E13" s="305" t="s">
        <v>242</v>
      </c>
      <c r="F13" s="305"/>
      <c r="G13" s="305"/>
      <c r="H13" s="305"/>
      <c r="I13" s="305"/>
      <c r="J13" s="31">
        <v>1</v>
      </c>
      <c r="K13" s="31">
        <v>2</v>
      </c>
      <c r="L13" s="30">
        <v>6310000000</v>
      </c>
      <c r="M13" s="29">
        <v>0</v>
      </c>
      <c r="N13" s="28">
        <v>0</v>
      </c>
      <c r="O13" s="27">
        <f t="shared" si="0"/>
        <v>767248.8</v>
      </c>
      <c r="P13" s="27">
        <f t="shared" si="0"/>
        <v>767248.8</v>
      </c>
      <c r="Q13" s="40">
        <f t="shared" si="0"/>
        <v>651000</v>
      </c>
    </row>
    <row r="14" spans="1:17" x14ac:dyDescent="0.2">
      <c r="A14" s="64"/>
      <c r="B14" s="65"/>
      <c r="C14" s="66"/>
      <c r="D14" s="45"/>
      <c r="E14" s="305" t="s">
        <v>243</v>
      </c>
      <c r="F14" s="305"/>
      <c r="G14" s="305"/>
      <c r="H14" s="305"/>
      <c r="I14" s="305"/>
      <c r="J14" s="31">
        <v>1</v>
      </c>
      <c r="K14" s="31">
        <v>2</v>
      </c>
      <c r="L14" s="30">
        <v>6310010010</v>
      </c>
      <c r="M14" s="29">
        <v>0</v>
      </c>
      <c r="N14" s="28">
        <v>0</v>
      </c>
      <c r="O14" s="27">
        <f t="shared" si="0"/>
        <v>767248.8</v>
      </c>
      <c r="P14" s="27">
        <f t="shared" si="0"/>
        <v>767248.8</v>
      </c>
      <c r="Q14" s="40">
        <f t="shared" si="0"/>
        <v>651000</v>
      </c>
    </row>
    <row r="15" spans="1:17" ht="26.25" customHeight="1" x14ac:dyDescent="0.2">
      <c r="A15" s="64"/>
      <c r="B15" s="65"/>
      <c r="C15" s="66"/>
      <c r="D15" s="45"/>
      <c r="E15" s="305" t="s">
        <v>244</v>
      </c>
      <c r="F15" s="305"/>
      <c r="G15" s="305"/>
      <c r="H15" s="305"/>
      <c r="I15" s="305"/>
      <c r="J15" s="31">
        <v>1</v>
      </c>
      <c r="K15" s="31">
        <v>2</v>
      </c>
      <c r="L15" s="30">
        <v>6310010010</v>
      </c>
      <c r="M15" s="29">
        <v>120</v>
      </c>
      <c r="N15" s="28">
        <v>0</v>
      </c>
      <c r="O15" s="27">
        <v>767248.8</v>
      </c>
      <c r="P15" s="27">
        <v>767248.8</v>
      </c>
      <c r="Q15" s="40">
        <v>651000</v>
      </c>
    </row>
    <row r="16" spans="1:17" ht="57.75" customHeight="1" x14ac:dyDescent="0.2">
      <c r="A16" s="64"/>
      <c r="B16" s="65"/>
      <c r="C16" s="66"/>
      <c r="D16" s="66"/>
      <c r="E16" s="322" t="s">
        <v>223</v>
      </c>
      <c r="F16" s="322"/>
      <c r="G16" s="322"/>
      <c r="H16" s="322"/>
      <c r="I16" s="322"/>
      <c r="J16" s="39">
        <v>1</v>
      </c>
      <c r="K16" s="39">
        <v>4</v>
      </c>
      <c r="L16" s="38">
        <v>0</v>
      </c>
      <c r="M16" s="37">
        <v>0</v>
      </c>
      <c r="N16" s="36">
        <f>N17</f>
        <v>-61386.83</v>
      </c>
      <c r="O16" s="35">
        <f t="shared" ref="O16:Q18" si="1">O17</f>
        <v>1859073.4200000002</v>
      </c>
      <c r="P16" s="35">
        <f t="shared" si="1"/>
        <v>1540651.2</v>
      </c>
      <c r="Q16" s="43">
        <f t="shared" si="1"/>
        <v>1561600</v>
      </c>
    </row>
    <row r="17" spans="1:17" s="67" customFormat="1" ht="56.25" customHeight="1" x14ac:dyDescent="0.2">
      <c r="A17" s="42"/>
      <c r="B17" s="41"/>
      <c r="C17" s="305" t="s">
        <v>241</v>
      </c>
      <c r="D17" s="305"/>
      <c r="E17" s="305"/>
      <c r="F17" s="305"/>
      <c r="G17" s="305"/>
      <c r="H17" s="305"/>
      <c r="I17" s="305"/>
      <c r="J17" s="31">
        <v>1</v>
      </c>
      <c r="K17" s="31">
        <v>4</v>
      </c>
      <c r="L17" s="30">
        <v>6300000000</v>
      </c>
      <c r="M17" s="29">
        <v>0</v>
      </c>
      <c r="N17" s="28">
        <f>N18</f>
        <v>-61386.83</v>
      </c>
      <c r="O17" s="27">
        <f t="shared" si="1"/>
        <v>1859073.4200000002</v>
      </c>
      <c r="P17" s="27">
        <f t="shared" si="1"/>
        <v>1540651.2</v>
      </c>
      <c r="Q17" s="40">
        <f t="shared" si="1"/>
        <v>1561600</v>
      </c>
    </row>
    <row r="18" spans="1:17" ht="39.75" customHeight="1" x14ac:dyDescent="0.2">
      <c r="A18" s="64"/>
      <c r="B18" s="65"/>
      <c r="C18" s="66"/>
      <c r="D18" s="305" t="s">
        <v>242</v>
      </c>
      <c r="E18" s="305"/>
      <c r="F18" s="305"/>
      <c r="G18" s="305"/>
      <c r="H18" s="305"/>
      <c r="I18" s="305"/>
      <c r="J18" s="31">
        <v>1</v>
      </c>
      <c r="K18" s="31">
        <v>4</v>
      </c>
      <c r="L18" s="30">
        <v>6310000000</v>
      </c>
      <c r="M18" s="29">
        <v>0</v>
      </c>
      <c r="N18" s="28">
        <f>N19</f>
        <v>-61386.83</v>
      </c>
      <c r="O18" s="27">
        <f t="shared" si="1"/>
        <v>1859073.4200000002</v>
      </c>
      <c r="P18" s="27">
        <f t="shared" si="1"/>
        <v>1540651.2</v>
      </c>
      <c r="Q18" s="40">
        <f t="shared" si="1"/>
        <v>1561600</v>
      </c>
    </row>
    <row r="19" spans="1:17" ht="15.75" customHeight="1" x14ac:dyDescent="0.2">
      <c r="A19" s="64"/>
      <c r="B19" s="65"/>
      <c r="C19" s="66"/>
      <c r="D19" s="45"/>
      <c r="E19" s="305" t="s">
        <v>245</v>
      </c>
      <c r="F19" s="305"/>
      <c r="G19" s="305"/>
      <c r="H19" s="305"/>
      <c r="I19" s="305"/>
      <c r="J19" s="31">
        <v>1</v>
      </c>
      <c r="K19" s="31">
        <v>4</v>
      </c>
      <c r="L19" s="30">
        <v>6310010020</v>
      </c>
      <c r="M19" s="29">
        <v>0</v>
      </c>
      <c r="N19" s="28">
        <f>N20+N21+N22</f>
        <v>-61386.83</v>
      </c>
      <c r="O19" s="27">
        <f>O20+O21+O22+O23</f>
        <v>1859073.4200000002</v>
      </c>
      <c r="P19" s="27">
        <f>P20+P21+P22+P23</f>
        <v>1540651.2</v>
      </c>
      <c r="Q19" s="40">
        <f>Q20+Q21+Q22+Q23</f>
        <v>1561600</v>
      </c>
    </row>
    <row r="20" spans="1:17" ht="26.25" customHeight="1" x14ac:dyDescent="0.2">
      <c r="A20" s="64"/>
      <c r="B20" s="65"/>
      <c r="C20" s="66"/>
      <c r="D20" s="45"/>
      <c r="E20" s="45"/>
      <c r="F20" s="305" t="s">
        <v>244</v>
      </c>
      <c r="G20" s="305"/>
      <c r="H20" s="305"/>
      <c r="I20" s="305"/>
      <c r="J20" s="31">
        <v>1</v>
      </c>
      <c r="K20" s="31">
        <v>4</v>
      </c>
      <c r="L20" s="30">
        <v>6310010020</v>
      </c>
      <c r="M20" s="29" t="s">
        <v>246</v>
      </c>
      <c r="N20" s="28">
        <v>-145181.85</v>
      </c>
      <c r="O20" s="27">
        <v>1527269.35</v>
      </c>
      <c r="P20" s="27">
        <v>1512551.2</v>
      </c>
      <c r="Q20" s="40">
        <v>1512551.2</v>
      </c>
    </row>
    <row r="21" spans="1:17" ht="27.75" customHeight="1" x14ac:dyDescent="0.2">
      <c r="A21" s="64"/>
      <c r="B21" s="65"/>
      <c r="C21" s="66"/>
      <c r="D21" s="45"/>
      <c r="E21" s="45"/>
      <c r="F21" s="305" t="s">
        <v>247</v>
      </c>
      <c r="G21" s="305"/>
      <c r="H21" s="305"/>
      <c r="I21" s="305"/>
      <c r="J21" s="31">
        <v>1</v>
      </c>
      <c r="K21" s="31">
        <v>4</v>
      </c>
      <c r="L21" s="30">
        <v>6310010020</v>
      </c>
      <c r="M21" s="29" t="s">
        <v>248</v>
      </c>
      <c r="N21" s="28">
        <v>83476.02</v>
      </c>
      <c r="O21" s="27">
        <v>302285.07</v>
      </c>
      <c r="P21" s="27">
        <v>0</v>
      </c>
      <c r="Q21" s="40">
        <v>28948.799999999999</v>
      </c>
    </row>
    <row r="22" spans="1:17" x14ac:dyDescent="0.2">
      <c r="A22" s="64"/>
      <c r="B22" s="65"/>
      <c r="C22" s="66"/>
      <c r="D22" s="45"/>
      <c r="E22" s="45"/>
      <c r="F22" s="305" t="s">
        <v>249</v>
      </c>
      <c r="G22" s="305"/>
      <c r="H22" s="305"/>
      <c r="I22" s="305"/>
      <c r="J22" s="31">
        <v>1</v>
      </c>
      <c r="K22" s="31">
        <v>4</v>
      </c>
      <c r="L22" s="30">
        <v>6310010020</v>
      </c>
      <c r="M22" s="29">
        <v>850</v>
      </c>
      <c r="N22" s="28">
        <v>319</v>
      </c>
      <c r="O22" s="27">
        <v>8319</v>
      </c>
      <c r="P22" s="27">
        <v>8000</v>
      </c>
      <c r="Q22" s="40">
        <v>0</v>
      </c>
    </row>
    <row r="23" spans="1:17" x14ac:dyDescent="0.2">
      <c r="A23" s="64"/>
      <c r="B23" s="65"/>
      <c r="C23" s="66"/>
      <c r="D23" s="45"/>
      <c r="E23" s="45"/>
      <c r="F23" s="305" t="s">
        <v>44</v>
      </c>
      <c r="G23" s="305"/>
      <c r="H23" s="305"/>
      <c r="I23" s="305"/>
      <c r="J23" s="31">
        <v>1</v>
      </c>
      <c r="K23" s="31">
        <v>4</v>
      </c>
      <c r="L23" s="30">
        <v>6310010020</v>
      </c>
      <c r="M23" s="29">
        <v>540</v>
      </c>
      <c r="N23" s="28">
        <v>0</v>
      </c>
      <c r="O23" s="27">
        <v>21200</v>
      </c>
      <c r="P23" s="27">
        <v>20100</v>
      </c>
      <c r="Q23" s="40">
        <v>20100</v>
      </c>
    </row>
    <row r="24" spans="1:17" x14ac:dyDescent="0.2">
      <c r="A24" s="64"/>
      <c r="B24" s="65"/>
      <c r="C24" s="66"/>
      <c r="D24" s="45"/>
      <c r="E24" s="45"/>
      <c r="F24" s="322" t="s">
        <v>222</v>
      </c>
      <c r="G24" s="322"/>
      <c r="H24" s="322"/>
      <c r="I24" s="322"/>
      <c r="J24" s="39">
        <v>1</v>
      </c>
      <c r="K24" s="39">
        <v>6</v>
      </c>
      <c r="L24" s="38">
        <v>0</v>
      </c>
      <c r="M24" s="37">
        <v>0</v>
      </c>
      <c r="N24" s="36">
        <v>0</v>
      </c>
      <c r="O24" s="35">
        <f t="shared" ref="O24:Q27" si="2">O25</f>
        <v>28100</v>
      </c>
      <c r="P24" s="35">
        <f t="shared" si="2"/>
        <v>28100</v>
      </c>
      <c r="Q24" s="43">
        <f t="shared" si="2"/>
        <v>28100</v>
      </c>
    </row>
    <row r="25" spans="1:17" ht="51.75" customHeight="1" x14ac:dyDescent="0.2">
      <c r="A25" s="64"/>
      <c r="B25" s="65"/>
      <c r="C25" s="66"/>
      <c r="D25" s="45"/>
      <c r="E25" s="45"/>
      <c r="F25" s="305" t="s">
        <v>241</v>
      </c>
      <c r="G25" s="305"/>
      <c r="H25" s="305"/>
      <c r="I25" s="305"/>
      <c r="J25" s="31">
        <v>1</v>
      </c>
      <c r="K25" s="31">
        <v>6</v>
      </c>
      <c r="L25" s="30">
        <v>6300000000</v>
      </c>
      <c r="M25" s="29">
        <v>0</v>
      </c>
      <c r="N25" s="28">
        <v>0</v>
      </c>
      <c r="O25" s="27">
        <f>O26</f>
        <v>28100</v>
      </c>
      <c r="P25" s="27">
        <f>P26</f>
        <v>28100</v>
      </c>
      <c r="Q25" s="40">
        <f>Q26</f>
        <v>28100</v>
      </c>
    </row>
    <row r="26" spans="1:17" ht="39.75" customHeight="1" x14ac:dyDescent="0.2">
      <c r="A26" s="64"/>
      <c r="B26" s="65"/>
      <c r="C26" s="66"/>
      <c r="D26" s="45"/>
      <c r="E26" s="45"/>
      <c r="F26" s="305" t="s">
        <v>242</v>
      </c>
      <c r="G26" s="305"/>
      <c r="H26" s="305"/>
      <c r="I26" s="305"/>
      <c r="J26" s="31">
        <v>1</v>
      </c>
      <c r="K26" s="31">
        <v>6</v>
      </c>
      <c r="L26" s="68">
        <v>6310000000</v>
      </c>
      <c r="M26" s="29">
        <v>0</v>
      </c>
      <c r="N26" s="28">
        <v>0</v>
      </c>
      <c r="O26" s="27">
        <f t="shared" si="2"/>
        <v>28100</v>
      </c>
      <c r="P26" s="27">
        <f t="shared" si="2"/>
        <v>28100</v>
      </c>
      <c r="Q26" s="40">
        <f t="shared" si="2"/>
        <v>28100</v>
      </c>
    </row>
    <row r="27" spans="1:17" ht="43.5" customHeight="1" x14ac:dyDescent="0.2">
      <c r="A27" s="64"/>
      <c r="B27" s="65"/>
      <c r="C27" s="66"/>
      <c r="D27" s="45"/>
      <c r="E27" s="45"/>
      <c r="F27" s="305" t="s">
        <v>250</v>
      </c>
      <c r="G27" s="305"/>
      <c r="H27" s="305"/>
      <c r="I27" s="305"/>
      <c r="J27" s="31">
        <v>1</v>
      </c>
      <c r="K27" s="31">
        <v>6</v>
      </c>
      <c r="L27" s="68">
        <v>6310010080</v>
      </c>
      <c r="M27" s="29">
        <v>0</v>
      </c>
      <c r="N27" s="28">
        <v>0</v>
      </c>
      <c r="O27" s="27">
        <f t="shared" si="2"/>
        <v>28100</v>
      </c>
      <c r="P27" s="27">
        <f t="shared" si="2"/>
        <v>28100</v>
      </c>
      <c r="Q27" s="40">
        <f t="shared" si="2"/>
        <v>28100</v>
      </c>
    </row>
    <row r="28" spans="1:17" x14ac:dyDescent="0.2">
      <c r="A28" s="64"/>
      <c r="B28" s="65"/>
      <c r="C28" s="66"/>
      <c r="D28" s="45"/>
      <c r="E28" s="45"/>
      <c r="F28" s="305" t="s">
        <v>44</v>
      </c>
      <c r="G28" s="305"/>
      <c r="H28" s="305"/>
      <c r="I28" s="305"/>
      <c r="J28" s="31">
        <v>1</v>
      </c>
      <c r="K28" s="31">
        <v>6</v>
      </c>
      <c r="L28" s="68">
        <v>6310010080</v>
      </c>
      <c r="M28" s="29">
        <v>540</v>
      </c>
      <c r="N28" s="28">
        <v>0</v>
      </c>
      <c r="O28" s="27">
        <v>28100</v>
      </c>
      <c r="P28" s="27">
        <v>28100</v>
      </c>
      <c r="Q28" s="40">
        <v>28100</v>
      </c>
    </row>
    <row r="29" spans="1:17" x14ac:dyDescent="0.2">
      <c r="A29" s="69"/>
      <c r="B29" s="70"/>
      <c r="C29" s="71"/>
      <c r="D29" s="46"/>
      <c r="E29" s="46"/>
      <c r="F29" s="296" t="s">
        <v>221</v>
      </c>
      <c r="G29" s="296"/>
      <c r="H29" s="296"/>
      <c r="I29" s="297"/>
      <c r="J29" s="31">
        <v>1</v>
      </c>
      <c r="K29" s="31">
        <v>11</v>
      </c>
      <c r="L29" s="68">
        <v>0</v>
      </c>
      <c r="M29" s="29">
        <v>0</v>
      </c>
      <c r="N29" s="28"/>
      <c r="O29" s="27">
        <f t="shared" ref="N29:P31" si="3">O30</f>
        <v>15000</v>
      </c>
      <c r="P29" s="27">
        <v>0</v>
      </c>
      <c r="Q29" s="40">
        <v>0</v>
      </c>
    </row>
    <row r="30" spans="1:17" ht="25.5" customHeight="1" x14ac:dyDescent="0.2">
      <c r="A30" s="69"/>
      <c r="B30" s="70"/>
      <c r="C30" s="71"/>
      <c r="D30" s="46"/>
      <c r="E30" s="46"/>
      <c r="F30" s="299" t="s">
        <v>251</v>
      </c>
      <c r="G30" s="299"/>
      <c r="H30" s="299"/>
      <c r="I30" s="300"/>
      <c r="J30" s="31">
        <v>1</v>
      </c>
      <c r="K30" s="31">
        <v>11</v>
      </c>
      <c r="L30" s="68">
        <v>7700000000</v>
      </c>
      <c r="M30" s="29">
        <v>0</v>
      </c>
      <c r="N30" s="28">
        <f t="shared" si="3"/>
        <v>0</v>
      </c>
      <c r="O30" s="27">
        <f t="shared" si="3"/>
        <v>15000</v>
      </c>
      <c r="P30" s="27">
        <v>0</v>
      </c>
      <c r="Q30" s="40">
        <v>0</v>
      </c>
    </row>
    <row r="31" spans="1:17" ht="25.5" customHeight="1" x14ac:dyDescent="0.2">
      <c r="A31" s="69"/>
      <c r="B31" s="70"/>
      <c r="C31" s="71"/>
      <c r="D31" s="46"/>
      <c r="E31" s="46"/>
      <c r="F31" s="299" t="s">
        <v>252</v>
      </c>
      <c r="G31" s="299"/>
      <c r="H31" s="299"/>
      <c r="I31" s="300"/>
      <c r="J31" s="31">
        <v>1</v>
      </c>
      <c r="K31" s="31">
        <v>11</v>
      </c>
      <c r="L31" s="68">
        <v>7700000040</v>
      </c>
      <c r="M31" s="29">
        <v>0</v>
      </c>
      <c r="N31" s="28"/>
      <c r="O31" s="27">
        <f t="shared" si="3"/>
        <v>15000</v>
      </c>
      <c r="P31" s="27">
        <v>0</v>
      </c>
      <c r="Q31" s="40">
        <v>0</v>
      </c>
    </row>
    <row r="32" spans="1:17" x14ac:dyDescent="0.2">
      <c r="A32" s="69"/>
      <c r="B32" s="70"/>
      <c r="C32" s="71"/>
      <c r="D32" s="46"/>
      <c r="E32" s="46"/>
      <c r="F32" s="299" t="s">
        <v>253</v>
      </c>
      <c r="G32" s="299"/>
      <c r="H32" s="299"/>
      <c r="I32" s="300"/>
      <c r="J32" s="31">
        <v>1</v>
      </c>
      <c r="K32" s="31">
        <v>11</v>
      </c>
      <c r="L32" s="68">
        <v>7700000040</v>
      </c>
      <c r="M32" s="29">
        <v>870</v>
      </c>
      <c r="N32" s="28"/>
      <c r="O32" s="27">
        <v>15000</v>
      </c>
      <c r="P32" s="27">
        <v>0</v>
      </c>
      <c r="Q32" s="40">
        <v>0</v>
      </c>
    </row>
    <row r="33" spans="1:17" x14ac:dyDescent="0.2">
      <c r="A33" s="69"/>
      <c r="B33" s="70"/>
      <c r="C33" s="71"/>
      <c r="D33" s="46"/>
      <c r="E33" s="46"/>
      <c r="F33" s="323" t="s">
        <v>220</v>
      </c>
      <c r="G33" s="317"/>
      <c r="H33" s="317"/>
      <c r="I33" s="318"/>
      <c r="J33" s="39">
        <v>1</v>
      </c>
      <c r="K33" s="39">
        <v>13</v>
      </c>
      <c r="L33" s="72">
        <v>0</v>
      </c>
      <c r="M33" s="37">
        <v>0</v>
      </c>
      <c r="N33" s="36">
        <f t="shared" ref="N33:O35" si="4">N34</f>
        <v>0</v>
      </c>
      <c r="O33" s="35">
        <f t="shared" si="4"/>
        <v>1702.5</v>
      </c>
      <c r="P33" s="35">
        <v>0</v>
      </c>
      <c r="Q33" s="43">
        <v>0</v>
      </c>
    </row>
    <row r="34" spans="1:17" ht="26.25" customHeight="1" x14ac:dyDescent="0.2">
      <c r="A34" s="69"/>
      <c r="B34" s="70"/>
      <c r="C34" s="71"/>
      <c r="D34" s="46"/>
      <c r="E34" s="46"/>
      <c r="F34" s="299" t="s">
        <v>254</v>
      </c>
      <c r="G34" s="299"/>
      <c r="H34" s="299"/>
      <c r="I34" s="300"/>
      <c r="J34" s="31">
        <v>1</v>
      </c>
      <c r="K34" s="31">
        <v>13</v>
      </c>
      <c r="L34" s="73">
        <v>7700000000</v>
      </c>
      <c r="M34" s="29">
        <v>0</v>
      </c>
      <c r="N34" s="28"/>
      <c r="O34" s="27">
        <f t="shared" si="4"/>
        <v>1702.5</v>
      </c>
      <c r="P34" s="27">
        <v>0</v>
      </c>
      <c r="Q34" s="40">
        <v>0</v>
      </c>
    </row>
    <row r="35" spans="1:17" ht="27" customHeight="1" x14ac:dyDescent="0.2">
      <c r="A35" s="69"/>
      <c r="B35" s="70"/>
      <c r="C35" s="71"/>
      <c r="D35" s="46"/>
      <c r="E35" s="46"/>
      <c r="F35" s="299" t="s">
        <v>255</v>
      </c>
      <c r="G35" s="299"/>
      <c r="H35" s="299"/>
      <c r="I35" s="300"/>
      <c r="J35" s="31">
        <v>1</v>
      </c>
      <c r="K35" s="31">
        <v>13</v>
      </c>
      <c r="L35" s="68">
        <v>7700095100</v>
      </c>
      <c r="M35" s="29">
        <v>0</v>
      </c>
      <c r="N35" s="28"/>
      <c r="O35" s="27">
        <f t="shared" si="4"/>
        <v>1702.5</v>
      </c>
      <c r="P35" s="27">
        <v>0</v>
      </c>
      <c r="Q35" s="40">
        <v>0</v>
      </c>
    </row>
    <row r="36" spans="1:17" ht="14.25" customHeight="1" x14ac:dyDescent="0.2">
      <c r="A36" s="69"/>
      <c r="B36" s="70"/>
      <c r="C36" s="71"/>
      <c r="D36" s="46"/>
      <c r="E36" s="46"/>
      <c r="F36" s="299" t="s">
        <v>256</v>
      </c>
      <c r="G36" s="299"/>
      <c r="H36" s="299"/>
      <c r="I36" s="300"/>
      <c r="J36" s="31">
        <v>1</v>
      </c>
      <c r="K36" s="31">
        <v>13</v>
      </c>
      <c r="L36" s="68">
        <v>7700095100</v>
      </c>
      <c r="M36" s="29">
        <v>850</v>
      </c>
      <c r="N36" s="28"/>
      <c r="O36" s="27">
        <v>1702.5</v>
      </c>
      <c r="P36" s="27">
        <v>0</v>
      </c>
      <c r="Q36" s="40">
        <v>0</v>
      </c>
    </row>
    <row r="37" spans="1:17" ht="12.75" customHeight="1" x14ac:dyDescent="0.2">
      <c r="A37" s="301" t="s">
        <v>219</v>
      </c>
      <c r="B37" s="302"/>
      <c r="C37" s="302"/>
      <c r="D37" s="302"/>
      <c r="E37" s="302"/>
      <c r="F37" s="302"/>
      <c r="G37" s="302"/>
      <c r="H37" s="302"/>
      <c r="I37" s="303"/>
      <c r="J37" s="39">
        <v>2</v>
      </c>
      <c r="K37" s="39">
        <v>0</v>
      </c>
      <c r="L37" s="38">
        <v>0</v>
      </c>
      <c r="M37" s="37">
        <v>0</v>
      </c>
      <c r="N37" s="36">
        <v>0</v>
      </c>
      <c r="O37" s="35">
        <f t="shared" ref="O37:Q40" si="5">O38</f>
        <v>102000</v>
      </c>
      <c r="P37" s="35">
        <f t="shared" si="5"/>
        <v>103000</v>
      </c>
      <c r="Q37" s="43">
        <f t="shared" si="5"/>
        <v>107100</v>
      </c>
    </row>
    <row r="38" spans="1:17" ht="12.75" customHeight="1" x14ac:dyDescent="0.2">
      <c r="A38" s="64"/>
      <c r="B38" s="65"/>
      <c r="C38" s="295" t="s">
        <v>218</v>
      </c>
      <c r="D38" s="296"/>
      <c r="E38" s="296"/>
      <c r="F38" s="296"/>
      <c r="G38" s="296"/>
      <c r="H38" s="296"/>
      <c r="I38" s="297"/>
      <c r="J38" s="39">
        <v>2</v>
      </c>
      <c r="K38" s="39">
        <v>3</v>
      </c>
      <c r="L38" s="38">
        <v>0</v>
      </c>
      <c r="M38" s="37">
        <v>0</v>
      </c>
      <c r="N38" s="36">
        <v>0</v>
      </c>
      <c r="O38" s="35">
        <f t="shared" si="5"/>
        <v>102000</v>
      </c>
      <c r="P38" s="35">
        <f t="shared" si="5"/>
        <v>103000</v>
      </c>
      <c r="Q38" s="43">
        <f t="shared" si="5"/>
        <v>107100</v>
      </c>
    </row>
    <row r="39" spans="1:17" s="67" customFormat="1" ht="51.75" customHeight="1" x14ac:dyDescent="0.2">
      <c r="A39" s="64"/>
      <c r="B39" s="65"/>
      <c r="C39" s="66"/>
      <c r="D39" s="298" t="s">
        <v>241</v>
      </c>
      <c r="E39" s="299"/>
      <c r="F39" s="299"/>
      <c r="G39" s="299"/>
      <c r="H39" s="299"/>
      <c r="I39" s="300"/>
      <c r="J39" s="31">
        <v>2</v>
      </c>
      <c r="K39" s="31">
        <v>3</v>
      </c>
      <c r="L39" s="30">
        <v>6300000000</v>
      </c>
      <c r="M39" s="29">
        <v>0</v>
      </c>
      <c r="N39" s="28">
        <v>0</v>
      </c>
      <c r="O39" s="27">
        <f t="shared" si="5"/>
        <v>102000</v>
      </c>
      <c r="P39" s="27">
        <f t="shared" si="5"/>
        <v>103000</v>
      </c>
      <c r="Q39" s="40">
        <f t="shared" si="5"/>
        <v>107100</v>
      </c>
    </row>
    <row r="40" spans="1:17" ht="39.75" customHeight="1" x14ac:dyDescent="0.2">
      <c r="A40" s="64"/>
      <c r="B40" s="65"/>
      <c r="C40" s="66"/>
      <c r="D40" s="45"/>
      <c r="E40" s="298" t="s">
        <v>257</v>
      </c>
      <c r="F40" s="299"/>
      <c r="G40" s="299"/>
      <c r="H40" s="299"/>
      <c r="I40" s="300"/>
      <c r="J40" s="31">
        <v>2</v>
      </c>
      <c r="K40" s="31">
        <v>3</v>
      </c>
      <c r="L40" s="30">
        <v>6320000000</v>
      </c>
      <c r="M40" s="29">
        <v>0</v>
      </c>
      <c r="N40" s="28">
        <v>0</v>
      </c>
      <c r="O40" s="27">
        <f t="shared" si="5"/>
        <v>102000</v>
      </c>
      <c r="P40" s="27">
        <f t="shared" si="5"/>
        <v>103000</v>
      </c>
      <c r="Q40" s="40">
        <f t="shared" si="5"/>
        <v>107100</v>
      </c>
    </row>
    <row r="41" spans="1:17" ht="27.75" customHeight="1" x14ac:dyDescent="0.2">
      <c r="A41" s="64"/>
      <c r="B41" s="65"/>
      <c r="C41" s="66"/>
      <c r="D41" s="45"/>
      <c r="E41" s="45"/>
      <c r="F41" s="305" t="s">
        <v>258</v>
      </c>
      <c r="G41" s="305"/>
      <c r="H41" s="305"/>
      <c r="I41" s="305"/>
      <c r="J41" s="31">
        <v>2</v>
      </c>
      <c r="K41" s="31">
        <v>3</v>
      </c>
      <c r="L41" s="30">
        <v>6320051180</v>
      </c>
      <c r="M41" s="29">
        <v>0</v>
      </c>
      <c r="N41" s="28">
        <v>0</v>
      </c>
      <c r="O41" s="27">
        <f>O42+O43</f>
        <v>102000</v>
      </c>
      <c r="P41" s="27">
        <f>P42+P43</f>
        <v>103000</v>
      </c>
      <c r="Q41" s="40">
        <f>Q42+Q43</f>
        <v>107100</v>
      </c>
    </row>
    <row r="42" spans="1:17" ht="27" customHeight="1" x14ac:dyDescent="0.2">
      <c r="A42" s="64"/>
      <c r="B42" s="65"/>
      <c r="C42" s="66"/>
      <c r="D42" s="45"/>
      <c r="E42" s="45"/>
      <c r="F42" s="305" t="s">
        <v>244</v>
      </c>
      <c r="G42" s="305"/>
      <c r="H42" s="305"/>
      <c r="I42" s="305"/>
      <c r="J42" s="31">
        <v>2</v>
      </c>
      <c r="K42" s="31">
        <v>3</v>
      </c>
      <c r="L42" s="30">
        <v>6320051180</v>
      </c>
      <c r="M42" s="29">
        <v>120</v>
      </c>
      <c r="N42" s="28">
        <v>0</v>
      </c>
      <c r="O42" s="27">
        <v>101556</v>
      </c>
      <c r="P42" s="27">
        <v>101556</v>
      </c>
      <c r="Q42" s="40">
        <v>101556</v>
      </c>
    </row>
    <row r="43" spans="1:17" ht="30.75" customHeight="1" x14ac:dyDescent="0.2">
      <c r="A43" s="64"/>
      <c r="B43" s="65"/>
      <c r="C43" s="66"/>
      <c r="D43" s="45"/>
      <c r="E43" s="45"/>
      <c r="F43" s="305" t="s">
        <v>247</v>
      </c>
      <c r="G43" s="305"/>
      <c r="H43" s="305"/>
      <c r="I43" s="305"/>
      <c r="J43" s="31">
        <v>2</v>
      </c>
      <c r="K43" s="31">
        <v>3</v>
      </c>
      <c r="L43" s="30">
        <v>6320051180</v>
      </c>
      <c r="M43" s="29">
        <v>240</v>
      </c>
      <c r="N43" s="28">
        <v>0</v>
      </c>
      <c r="O43" s="27">
        <v>444</v>
      </c>
      <c r="P43" s="27">
        <v>1444</v>
      </c>
      <c r="Q43" s="40">
        <v>5544</v>
      </c>
    </row>
    <row r="44" spans="1:17" ht="27" customHeight="1" x14ac:dyDescent="0.2">
      <c r="A44" s="301" t="s">
        <v>217</v>
      </c>
      <c r="B44" s="302"/>
      <c r="C44" s="302"/>
      <c r="D44" s="302"/>
      <c r="E44" s="302"/>
      <c r="F44" s="302"/>
      <c r="G44" s="302"/>
      <c r="H44" s="302"/>
      <c r="I44" s="303"/>
      <c r="J44" s="39">
        <v>3</v>
      </c>
      <c r="K44" s="39">
        <v>0</v>
      </c>
      <c r="L44" s="38">
        <v>0</v>
      </c>
      <c r="M44" s="37">
        <v>0</v>
      </c>
      <c r="N44" s="36">
        <f>N45</f>
        <v>0</v>
      </c>
      <c r="O44" s="35">
        <f>O45+O50</f>
        <v>123300</v>
      </c>
      <c r="P44" s="35">
        <f>P45+P50</f>
        <v>4119</v>
      </c>
      <c r="Q44" s="43">
        <f>Q45+Q50</f>
        <v>0</v>
      </c>
    </row>
    <row r="45" spans="1:17" ht="15" customHeight="1" x14ac:dyDescent="0.2">
      <c r="A45" s="64"/>
      <c r="B45" s="65"/>
      <c r="C45" s="295" t="s">
        <v>216</v>
      </c>
      <c r="D45" s="296"/>
      <c r="E45" s="296"/>
      <c r="F45" s="296"/>
      <c r="G45" s="296"/>
      <c r="H45" s="296"/>
      <c r="I45" s="297"/>
      <c r="J45" s="39">
        <v>3</v>
      </c>
      <c r="K45" s="39">
        <v>10</v>
      </c>
      <c r="L45" s="38">
        <v>0</v>
      </c>
      <c r="M45" s="37">
        <v>0</v>
      </c>
      <c r="N45" s="36">
        <f>N46</f>
        <v>0</v>
      </c>
      <c r="O45" s="35">
        <f t="shared" ref="O45:Q48" si="6">O46</f>
        <v>117300</v>
      </c>
      <c r="P45" s="35">
        <f t="shared" si="6"/>
        <v>0</v>
      </c>
      <c r="Q45" s="43">
        <f t="shared" si="6"/>
        <v>0</v>
      </c>
    </row>
    <row r="46" spans="1:17" s="67" customFormat="1" ht="51.75" customHeight="1" x14ac:dyDescent="0.2">
      <c r="A46" s="64"/>
      <c r="B46" s="65"/>
      <c r="C46" s="66"/>
      <c r="D46" s="298" t="s">
        <v>241</v>
      </c>
      <c r="E46" s="299"/>
      <c r="F46" s="299"/>
      <c r="G46" s="299"/>
      <c r="H46" s="299"/>
      <c r="I46" s="300"/>
      <c r="J46" s="31">
        <v>3</v>
      </c>
      <c r="K46" s="31">
        <v>10</v>
      </c>
      <c r="L46" s="30">
        <v>6300000000</v>
      </c>
      <c r="M46" s="29">
        <v>0</v>
      </c>
      <c r="N46" s="28">
        <f>N47</f>
        <v>0</v>
      </c>
      <c r="O46" s="27">
        <f t="shared" si="6"/>
        <v>117300</v>
      </c>
      <c r="P46" s="27">
        <f t="shared" si="6"/>
        <v>0</v>
      </c>
      <c r="Q46" s="40">
        <f t="shared" si="6"/>
        <v>0</v>
      </c>
    </row>
    <row r="47" spans="1:17" ht="39" customHeight="1" x14ac:dyDescent="0.2">
      <c r="A47" s="64"/>
      <c r="B47" s="65"/>
      <c r="C47" s="66"/>
      <c r="D47" s="45"/>
      <c r="E47" s="298" t="s">
        <v>259</v>
      </c>
      <c r="F47" s="299"/>
      <c r="G47" s="299"/>
      <c r="H47" s="299"/>
      <c r="I47" s="300"/>
      <c r="J47" s="31">
        <v>3</v>
      </c>
      <c r="K47" s="31">
        <v>10</v>
      </c>
      <c r="L47" s="30">
        <v>6330000000</v>
      </c>
      <c r="M47" s="29">
        <v>0</v>
      </c>
      <c r="N47" s="28">
        <f>N48</f>
        <v>0</v>
      </c>
      <c r="O47" s="27">
        <f t="shared" si="6"/>
        <v>117300</v>
      </c>
      <c r="P47" s="27">
        <f t="shared" si="6"/>
        <v>0</v>
      </c>
      <c r="Q47" s="40">
        <f t="shared" si="6"/>
        <v>0</v>
      </c>
    </row>
    <row r="48" spans="1:17" ht="42" customHeight="1" x14ac:dyDescent="0.2">
      <c r="A48" s="64"/>
      <c r="B48" s="65"/>
      <c r="C48" s="66"/>
      <c r="D48" s="45"/>
      <c r="E48" s="45"/>
      <c r="F48" s="305" t="s">
        <v>260</v>
      </c>
      <c r="G48" s="305"/>
      <c r="H48" s="305"/>
      <c r="I48" s="305"/>
      <c r="J48" s="31">
        <v>3</v>
      </c>
      <c r="K48" s="31">
        <v>10</v>
      </c>
      <c r="L48" s="30">
        <v>6330095020</v>
      </c>
      <c r="M48" s="29">
        <v>0</v>
      </c>
      <c r="N48" s="28">
        <f>N49</f>
        <v>0</v>
      </c>
      <c r="O48" s="27">
        <f t="shared" si="6"/>
        <v>117300</v>
      </c>
      <c r="P48" s="27">
        <f t="shared" si="6"/>
        <v>0</v>
      </c>
      <c r="Q48" s="40">
        <f t="shared" si="6"/>
        <v>0</v>
      </c>
    </row>
    <row r="49" spans="1:17" ht="27.75" customHeight="1" x14ac:dyDescent="0.2">
      <c r="A49" s="64"/>
      <c r="B49" s="65"/>
      <c r="C49" s="66"/>
      <c r="D49" s="45"/>
      <c r="E49" s="45"/>
      <c r="F49" s="305" t="s">
        <v>247</v>
      </c>
      <c r="G49" s="305"/>
      <c r="H49" s="305"/>
      <c r="I49" s="305"/>
      <c r="J49" s="31">
        <v>3</v>
      </c>
      <c r="K49" s="31">
        <v>10</v>
      </c>
      <c r="L49" s="30">
        <v>6330095020</v>
      </c>
      <c r="M49" s="29">
        <v>240</v>
      </c>
      <c r="N49" s="28"/>
      <c r="O49" s="27">
        <v>117300</v>
      </c>
      <c r="P49" s="27">
        <v>0</v>
      </c>
      <c r="Q49" s="40">
        <v>0</v>
      </c>
    </row>
    <row r="50" spans="1:17" s="67" customFormat="1" ht="27.75" customHeight="1" x14ac:dyDescent="0.2">
      <c r="A50" s="64"/>
      <c r="B50" s="65"/>
      <c r="C50" s="66"/>
      <c r="D50" s="66"/>
      <c r="E50" s="66"/>
      <c r="F50" s="322" t="s">
        <v>215</v>
      </c>
      <c r="G50" s="322"/>
      <c r="H50" s="322"/>
      <c r="I50" s="322"/>
      <c r="J50" s="39">
        <v>3</v>
      </c>
      <c r="K50" s="39">
        <v>14</v>
      </c>
      <c r="L50" s="38">
        <v>0</v>
      </c>
      <c r="M50" s="37">
        <v>0</v>
      </c>
      <c r="N50" s="36">
        <v>0</v>
      </c>
      <c r="O50" s="35">
        <f t="shared" ref="O50:Q52" si="7">O51</f>
        <v>6000</v>
      </c>
      <c r="P50" s="35">
        <f t="shared" si="7"/>
        <v>4119</v>
      </c>
      <c r="Q50" s="43">
        <f t="shared" si="7"/>
        <v>0</v>
      </c>
    </row>
    <row r="51" spans="1:17" ht="27.75" customHeight="1" x14ac:dyDescent="0.2">
      <c r="A51" s="64"/>
      <c r="B51" s="65"/>
      <c r="C51" s="66"/>
      <c r="D51" s="45"/>
      <c r="E51" s="45"/>
      <c r="F51" s="305" t="s">
        <v>261</v>
      </c>
      <c r="G51" s="305"/>
      <c r="H51" s="305"/>
      <c r="I51" s="305"/>
      <c r="J51" s="31">
        <v>3</v>
      </c>
      <c r="K51" s="31">
        <v>14</v>
      </c>
      <c r="L51" s="30">
        <v>7700000000</v>
      </c>
      <c r="M51" s="29">
        <v>0</v>
      </c>
      <c r="N51" s="28">
        <v>0</v>
      </c>
      <c r="O51" s="27">
        <f t="shared" si="7"/>
        <v>6000</v>
      </c>
      <c r="P51" s="27">
        <f t="shared" si="7"/>
        <v>4119</v>
      </c>
      <c r="Q51" s="40">
        <f t="shared" si="7"/>
        <v>0</v>
      </c>
    </row>
    <row r="52" spans="1:17" x14ac:dyDescent="0.2">
      <c r="A52" s="64"/>
      <c r="B52" s="65"/>
      <c r="C52" s="66"/>
      <c r="D52" s="45"/>
      <c r="E52" s="45"/>
      <c r="F52" s="305" t="s">
        <v>262</v>
      </c>
      <c r="G52" s="305"/>
      <c r="H52" s="305"/>
      <c r="I52" s="305"/>
      <c r="J52" s="31">
        <v>3</v>
      </c>
      <c r="K52" s="31">
        <v>14</v>
      </c>
      <c r="L52" s="30">
        <v>7700020040</v>
      </c>
      <c r="M52" s="29">
        <v>0</v>
      </c>
      <c r="N52" s="28">
        <v>0</v>
      </c>
      <c r="O52" s="27">
        <f t="shared" si="7"/>
        <v>6000</v>
      </c>
      <c r="P52" s="27">
        <f t="shared" si="7"/>
        <v>4119</v>
      </c>
      <c r="Q52" s="40">
        <f t="shared" si="7"/>
        <v>0</v>
      </c>
    </row>
    <row r="53" spans="1:17" ht="27.75" customHeight="1" x14ac:dyDescent="0.2">
      <c r="A53" s="64"/>
      <c r="B53" s="65"/>
      <c r="C53" s="66"/>
      <c r="D53" s="45"/>
      <c r="E53" s="45"/>
      <c r="F53" s="305" t="s">
        <v>247</v>
      </c>
      <c r="G53" s="305"/>
      <c r="H53" s="305"/>
      <c r="I53" s="305"/>
      <c r="J53" s="31">
        <v>3</v>
      </c>
      <c r="K53" s="31">
        <v>14</v>
      </c>
      <c r="L53" s="30">
        <v>7700020040</v>
      </c>
      <c r="M53" s="29">
        <v>240</v>
      </c>
      <c r="N53" s="28">
        <v>0</v>
      </c>
      <c r="O53" s="27">
        <v>6000</v>
      </c>
      <c r="P53" s="27">
        <v>4119</v>
      </c>
      <c r="Q53" s="40">
        <v>0</v>
      </c>
    </row>
    <row r="54" spans="1:17" ht="12.75" customHeight="1" x14ac:dyDescent="0.2">
      <c r="A54" s="301" t="s">
        <v>214</v>
      </c>
      <c r="B54" s="302"/>
      <c r="C54" s="302"/>
      <c r="D54" s="302"/>
      <c r="E54" s="302"/>
      <c r="F54" s="302"/>
      <c r="G54" s="302"/>
      <c r="H54" s="302"/>
      <c r="I54" s="303"/>
      <c r="J54" s="39">
        <v>4</v>
      </c>
      <c r="K54" s="39">
        <v>0</v>
      </c>
      <c r="L54" s="38">
        <v>0</v>
      </c>
      <c r="M54" s="37">
        <v>0</v>
      </c>
      <c r="N54" s="36">
        <f>N55</f>
        <v>0</v>
      </c>
      <c r="O54" s="35">
        <f t="shared" ref="O54:Q58" si="8">O55</f>
        <v>751001.67</v>
      </c>
      <c r="P54" s="35">
        <f t="shared" si="8"/>
        <v>728000</v>
      </c>
      <c r="Q54" s="43">
        <f t="shared" si="8"/>
        <v>756000</v>
      </c>
    </row>
    <row r="55" spans="1:17" x14ac:dyDescent="0.2">
      <c r="A55" s="64"/>
      <c r="B55" s="74"/>
      <c r="C55" s="74"/>
      <c r="D55" s="74"/>
      <c r="E55" s="74"/>
      <c r="F55" s="312" t="s">
        <v>213</v>
      </c>
      <c r="G55" s="312"/>
      <c r="H55" s="312"/>
      <c r="I55" s="312"/>
      <c r="J55" s="39">
        <v>4</v>
      </c>
      <c r="K55" s="39">
        <v>9</v>
      </c>
      <c r="L55" s="38">
        <v>0</v>
      </c>
      <c r="M55" s="37">
        <v>0</v>
      </c>
      <c r="N55" s="36">
        <f>N56</f>
        <v>0</v>
      </c>
      <c r="O55" s="35">
        <f>O56</f>
        <v>751001.67</v>
      </c>
      <c r="P55" s="35">
        <f t="shared" si="8"/>
        <v>728000</v>
      </c>
      <c r="Q55" s="43">
        <f t="shared" si="8"/>
        <v>756000</v>
      </c>
    </row>
    <row r="56" spans="1:17" s="67" customFormat="1" ht="51.75" customHeight="1" x14ac:dyDescent="0.2">
      <c r="A56" s="64"/>
      <c r="B56" s="65"/>
      <c r="C56" s="298" t="s">
        <v>241</v>
      </c>
      <c r="D56" s="299"/>
      <c r="E56" s="299"/>
      <c r="F56" s="299"/>
      <c r="G56" s="299"/>
      <c r="H56" s="299"/>
      <c r="I56" s="300"/>
      <c r="J56" s="31">
        <v>4</v>
      </c>
      <c r="K56" s="31">
        <v>9</v>
      </c>
      <c r="L56" s="30">
        <v>6300000000</v>
      </c>
      <c r="M56" s="29">
        <v>0</v>
      </c>
      <c r="N56" s="28">
        <f>N57</f>
        <v>0</v>
      </c>
      <c r="O56" s="27">
        <f t="shared" si="8"/>
        <v>751001.67</v>
      </c>
      <c r="P56" s="27">
        <f t="shared" si="8"/>
        <v>728000</v>
      </c>
      <c r="Q56" s="40">
        <f t="shared" si="8"/>
        <v>756000</v>
      </c>
    </row>
    <row r="57" spans="1:17" ht="38.25" customHeight="1" x14ac:dyDescent="0.2">
      <c r="A57" s="64"/>
      <c r="B57" s="65"/>
      <c r="C57" s="66"/>
      <c r="D57" s="298" t="s">
        <v>263</v>
      </c>
      <c r="E57" s="299"/>
      <c r="F57" s="299"/>
      <c r="G57" s="299"/>
      <c r="H57" s="299"/>
      <c r="I57" s="300"/>
      <c r="J57" s="31">
        <v>4</v>
      </c>
      <c r="K57" s="31">
        <v>9</v>
      </c>
      <c r="L57" s="30">
        <v>6340000000</v>
      </c>
      <c r="M57" s="29">
        <v>0</v>
      </c>
      <c r="N57" s="28">
        <f>N58</f>
        <v>0</v>
      </c>
      <c r="O57" s="27">
        <f t="shared" si="8"/>
        <v>751001.67</v>
      </c>
      <c r="P57" s="27">
        <f t="shared" si="8"/>
        <v>728000</v>
      </c>
      <c r="Q57" s="40">
        <f t="shared" si="8"/>
        <v>756000</v>
      </c>
    </row>
    <row r="58" spans="1:17" ht="41.25" customHeight="1" x14ac:dyDescent="0.2">
      <c r="A58" s="64"/>
      <c r="B58" s="65"/>
      <c r="C58" s="66"/>
      <c r="D58" s="45"/>
      <c r="E58" s="298" t="s">
        <v>264</v>
      </c>
      <c r="F58" s="299"/>
      <c r="G58" s="299"/>
      <c r="H58" s="299"/>
      <c r="I58" s="300"/>
      <c r="J58" s="31">
        <v>4</v>
      </c>
      <c r="K58" s="31">
        <v>9</v>
      </c>
      <c r="L58" s="30">
        <v>6340095280</v>
      </c>
      <c r="M58" s="29">
        <v>0</v>
      </c>
      <c r="N58" s="28">
        <f>N59</f>
        <v>0</v>
      </c>
      <c r="O58" s="27">
        <f t="shared" si="8"/>
        <v>751001.67</v>
      </c>
      <c r="P58" s="27">
        <f t="shared" si="8"/>
        <v>728000</v>
      </c>
      <c r="Q58" s="40">
        <f t="shared" si="8"/>
        <v>756000</v>
      </c>
    </row>
    <row r="59" spans="1:17" ht="27.75" customHeight="1" x14ac:dyDescent="0.2">
      <c r="A59" s="64"/>
      <c r="B59" s="65"/>
      <c r="C59" s="66"/>
      <c r="D59" s="45"/>
      <c r="E59" s="45"/>
      <c r="F59" s="305" t="s">
        <v>247</v>
      </c>
      <c r="G59" s="305"/>
      <c r="H59" s="305"/>
      <c r="I59" s="305"/>
      <c r="J59" s="31">
        <v>4</v>
      </c>
      <c r="K59" s="31">
        <v>9</v>
      </c>
      <c r="L59" s="30">
        <v>6340095280</v>
      </c>
      <c r="M59" s="29">
        <v>240</v>
      </c>
      <c r="N59" s="28"/>
      <c r="O59" s="27">
        <v>751001.67</v>
      </c>
      <c r="P59" s="27">
        <v>728000</v>
      </c>
      <c r="Q59" s="40">
        <v>756000</v>
      </c>
    </row>
    <row r="60" spans="1:17" ht="12.75" customHeight="1" x14ac:dyDescent="0.2">
      <c r="A60" s="301" t="s">
        <v>212</v>
      </c>
      <c r="B60" s="302"/>
      <c r="C60" s="302"/>
      <c r="D60" s="302"/>
      <c r="E60" s="302"/>
      <c r="F60" s="302"/>
      <c r="G60" s="302"/>
      <c r="H60" s="302"/>
      <c r="I60" s="303"/>
      <c r="J60" s="39">
        <v>5</v>
      </c>
      <c r="K60" s="39">
        <v>0</v>
      </c>
      <c r="L60" s="38">
        <v>0</v>
      </c>
      <c r="M60" s="37">
        <v>0</v>
      </c>
      <c r="N60" s="36">
        <f>N61</f>
        <v>-58796.6</v>
      </c>
      <c r="O60" s="35">
        <f t="shared" ref="O60:Q64" si="9">O61</f>
        <v>43393.4</v>
      </c>
      <c r="P60" s="35">
        <f t="shared" si="9"/>
        <v>0</v>
      </c>
      <c r="Q60" s="43">
        <f t="shared" si="9"/>
        <v>0</v>
      </c>
    </row>
    <row r="61" spans="1:17" ht="12.75" customHeight="1" x14ac:dyDescent="0.2">
      <c r="A61" s="64"/>
      <c r="B61" s="65"/>
      <c r="C61" s="295" t="s">
        <v>211</v>
      </c>
      <c r="D61" s="296"/>
      <c r="E61" s="296"/>
      <c r="F61" s="296"/>
      <c r="G61" s="296"/>
      <c r="H61" s="296"/>
      <c r="I61" s="297"/>
      <c r="J61" s="39">
        <v>5</v>
      </c>
      <c r="K61" s="39">
        <v>3</v>
      </c>
      <c r="L61" s="38">
        <v>0</v>
      </c>
      <c r="M61" s="37">
        <v>0</v>
      </c>
      <c r="N61" s="36">
        <f>N62</f>
        <v>-58796.6</v>
      </c>
      <c r="O61" s="35">
        <f t="shared" si="9"/>
        <v>43393.4</v>
      </c>
      <c r="P61" s="35">
        <f t="shared" si="9"/>
        <v>0</v>
      </c>
      <c r="Q61" s="43">
        <f t="shared" si="9"/>
        <v>0</v>
      </c>
    </row>
    <row r="62" spans="1:17" s="67" customFormat="1" ht="51.75" customHeight="1" x14ac:dyDescent="0.2">
      <c r="A62" s="64"/>
      <c r="B62" s="65"/>
      <c r="C62" s="66"/>
      <c r="D62" s="298" t="s">
        <v>241</v>
      </c>
      <c r="E62" s="299"/>
      <c r="F62" s="299"/>
      <c r="G62" s="299"/>
      <c r="H62" s="299"/>
      <c r="I62" s="300"/>
      <c r="J62" s="31">
        <v>5</v>
      </c>
      <c r="K62" s="31">
        <v>3</v>
      </c>
      <c r="L62" s="30">
        <v>6300000000</v>
      </c>
      <c r="M62" s="29">
        <v>0</v>
      </c>
      <c r="N62" s="28">
        <f>N63</f>
        <v>-58796.6</v>
      </c>
      <c r="O62" s="27">
        <f>O63</f>
        <v>43393.4</v>
      </c>
      <c r="P62" s="27">
        <f t="shared" si="9"/>
        <v>0</v>
      </c>
      <c r="Q62" s="40">
        <f t="shared" si="9"/>
        <v>0</v>
      </c>
    </row>
    <row r="63" spans="1:17" ht="31.5" customHeight="1" x14ac:dyDescent="0.2">
      <c r="A63" s="64"/>
      <c r="B63" s="65"/>
      <c r="C63" s="66"/>
      <c r="D63" s="45"/>
      <c r="E63" s="298" t="s">
        <v>265</v>
      </c>
      <c r="F63" s="299"/>
      <c r="G63" s="299"/>
      <c r="H63" s="299"/>
      <c r="I63" s="300"/>
      <c r="J63" s="31">
        <v>5</v>
      </c>
      <c r="K63" s="31">
        <v>3</v>
      </c>
      <c r="L63" s="30">
        <v>6350000000</v>
      </c>
      <c r="M63" s="29">
        <v>0</v>
      </c>
      <c r="N63" s="28">
        <f>N64</f>
        <v>-58796.6</v>
      </c>
      <c r="O63" s="27">
        <f>O64</f>
        <v>43393.4</v>
      </c>
      <c r="P63" s="27">
        <f>P64</f>
        <v>0</v>
      </c>
      <c r="Q63" s="40">
        <f t="shared" si="9"/>
        <v>0</v>
      </c>
    </row>
    <row r="64" spans="1:17" ht="39.75" customHeight="1" x14ac:dyDescent="0.2">
      <c r="A64" s="64"/>
      <c r="B64" s="65"/>
      <c r="C64" s="66"/>
      <c r="D64" s="45"/>
      <c r="E64" s="45"/>
      <c r="F64" s="305" t="s">
        <v>266</v>
      </c>
      <c r="G64" s="305"/>
      <c r="H64" s="305"/>
      <c r="I64" s="305"/>
      <c r="J64" s="31">
        <v>5</v>
      </c>
      <c r="K64" s="31">
        <v>3</v>
      </c>
      <c r="L64" s="30">
        <v>6350095310</v>
      </c>
      <c r="M64" s="29">
        <v>0</v>
      </c>
      <c r="N64" s="28">
        <f>N65</f>
        <v>-58796.6</v>
      </c>
      <c r="O64" s="27">
        <f t="shared" si="9"/>
        <v>43393.4</v>
      </c>
      <c r="P64" s="27">
        <f t="shared" si="9"/>
        <v>0</v>
      </c>
      <c r="Q64" s="40">
        <f t="shared" si="9"/>
        <v>0</v>
      </c>
    </row>
    <row r="65" spans="1:17" ht="27.75" customHeight="1" x14ac:dyDescent="0.2">
      <c r="A65" s="64"/>
      <c r="B65" s="65"/>
      <c r="C65" s="66"/>
      <c r="D65" s="45"/>
      <c r="E65" s="45"/>
      <c r="F65" s="305" t="s">
        <v>247</v>
      </c>
      <c r="G65" s="305"/>
      <c r="H65" s="305"/>
      <c r="I65" s="305"/>
      <c r="J65" s="31">
        <v>5</v>
      </c>
      <c r="K65" s="31">
        <v>3</v>
      </c>
      <c r="L65" s="30">
        <v>6350095310</v>
      </c>
      <c r="M65" s="29">
        <v>240</v>
      </c>
      <c r="N65" s="28">
        <v>-58796.6</v>
      </c>
      <c r="O65" s="27">
        <v>43393.4</v>
      </c>
      <c r="P65" s="27">
        <v>0</v>
      </c>
      <c r="Q65" s="40">
        <v>0</v>
      </c>
    </row>
    <row r="66" spans="1:17" ht="12.75" customHeight="1" x14ac:dyDescent="0.2">
      <c r="A66" s="301" t="s">
        <v>210</v>
      </c>
      <c r="B66" s="302"/>
      <c r="C66" s="302"/>
      <c r="D66" s="302"/>
      <c r="E66" s="302"/>
      <c r="F66" s="302"/>
      <c r="G66" s="302"/>
      <c r="H66" s="302"/>
      <c r="I66" s="303"/>
      <c r="J66" s="39">
        <v>8</v>
      </c>
      <c r="K66" s="39">
        <v>0</v>
      </c>
      <c r="L66" s="38">
        <v>0</v>
      </c>
      <c r="M66" s="37">
        <v>0</v>
      </c>
      <c r="N66" s="36">
        <f>N67</f>
        <v>166763.72</v>
      </c>
      <c r="O66" s="35">
        <f t="shared" ref="O66:Q68" si="10">O67</f>
        <v>2740261.2199999997</v>
      </c>
      <c r="P66" s="35">
        <f t="shared" si="10"/>
        <v>2145481</v>
      </c>
      <c r="Q66" s="43">
        <f t="shared" si="10"/>
        <v>2133900</v>
      </c>
    </row>
    <row r="67" spans="1:17" ht="12.75" customHeight="1" x14ac:dyDescent="0.2">
      <c r="A67" s="64"/>
      <c r="B67" s="65"/>
      <c r="C67" s="295" t="s">
        <v>209</v>
      </c>
      <c r="D67" s="296"/>
      <c r="E67" s="296"/>
      <c r="F67" s="296"/>
      <c r="G67" s="296"/>
      <c r="H67" s="296"/>
      <c r="I67" s="297"/>
      <c r="J67" s="39">
        <v>8</v>
      </c>
      <c r="K67" s="39">
        <v>1</v>
      </c>
      <c r="L67" s="38">
        <v>0</v>
      </c>
      <c r="M67" s="37">
        <v>0</v>
      </c>
      <c r="N67" s="36">
        <f>N68</f>
        <v>166763.72</v>
      </c>
      <c r="O67" s="35">
        <f t="shared" si="10"/>
        <v>2740261.2199999997</v>
      </c>
      <c r="P67" s="35">
        <f t="shared" si="10"/>
        <v>2145481</v>
      </c>
      <c r="Q67" s="43">
        <f t="shared" si="10"/>
        <v>2133900</v>
      </c>
    </row>
    <row r="68" spans="1:17" s="67" customFormat="1" ht="51.75" customHeight="1" x14ac:dyDescent="0.2">
      <c r="A68" s="64"/>
      <c r="B68" s="65"/>
      <c r="C68" s="66"/>
      <c r="D68" s="298" t="s">
        <v>241</v>
      </c>
      <c r="E68" s="299"/>
      <c r="F68" s="299"/>
      <c r="G68" s="299"/>
      <c r="H68" s="299"/>
      <c r="I68" s="300"/>
      <c r="J68" s="31">
        <v>8</v>
      </c>
      <c r="K68" s="31">
        <v>1</v>
      </c>
      <c r="L68" s="30">
        <v>6300000000</v>
      </c>
      <c r="M68" s="29">
        <v>0</v>
      </c>
      <c r="N68" s="28">
        <f>N69</f>
        <v>166763.72</v>
      </c>
      <c r="O68" s="27">
        <f t="shared" si="10"/>
        <v>2740261.2199999997</v>
      </c>
      <c r="P68" s="27">
        <f t="shared" si="10"/>
        <v>2145481</v>
      </c>
      <c r="Q68" s="40">
        <f t="shared" si="10"/>
        <v>2133900</v>
      </c>
    </row>
    <row r="69" spans="1:17" ht="29.25" customHeight="1" x14ac:dyDescent="0.2">
      <c r="A69" s="64"/>
      <c r="B69" s="65"/>
      <c r="C69" s="66"/>
      <c r="D69" s="45"/>
      <c r="E69" s="298" t="s">
        <v>267</v>
      </c>
      <c r="F69" s="299"/>
      <c r="G69" s="299"/>
      <c r="H69" s="299"/>
      <c r="I69" s="300"/>
      <c r="J69" s="31">
        <v>8</v>
      </c>
      <c r="K69" s="31">
        <v>1</v>
      </c>
      <c r="L69" s="30">
        <v>6360000000</v>
      </c>
      <c r="M69" s="29">
        <v>0</v>
      </c>
      <c r="N69" s="28">
        <f>N70+N72+N74</f>
        <v>166763.72</v>
      </c>
      <c r="O69" s="27">
        <f>O70+O72+O74</f>
        <v>2740261.2199999997</v>
      </c>
      <c r="P69" s="27">
        <f>P70+P72</f>
        <v>2145481</v>
      </c>
      <c r="Q69" s="40">
        <f>Q70+Q72</f>
        <v>2133900</v>
      </c>
    </row>
    <row r="70" spans="1:17" ht="39.75" customHeight="1" x14ac:dyDescent="0.2">
      <c r="A70" s="64"/>
      <c r="B70" s="65"/>
      <c r="C70" s="66"/>
      <c r="D70" s="45"/>
      <c r="E70" s="45"/>
      <c r="F70" s="305" t="s">
        <v>268</v>
      </c>
      <c r="G70" s="305"/>
      <c r="H70" s="305"/>
      <c r="I70" s="305"/>
      <c r="J70" s="31">
        <v>8</v>
      </c>
      <c r="K70" s="31">
        <v>1</v>
      </c>
      <c r="L70" s="30">
        <v>6360075080</v>
      </c>
      <c r="M70" s="29">
        <v>0</v>
      </c>
      <c r="N70" s="28"/>
      <c r="O70" s="27">
        <f t="shared" ref="O70:Q70" si="11">O71</f>
        <v>2034200</v>
      </c>
      <c r="P70" s="27">
        <f t="shared" si="11"/>
        <v>2133900</v>
      </c>
      <c r="Q70" s="40">
        <f t="shared" si="11"/>
        <v>2133900</v>
      </c>
    </row>
    <row r="71" spans="1:17" x14ac:dyDescent="0.2">
      <c r="A71" s="64"/>
      <c r="B71" s="65"/>
      <c r="C71" s="66"/>
      <c r="D71" s="45"/>
      <c r="E71" s="45"/>
      <c r="F71" s="305" t="s">
        <v>44</v>
      </c>
      <c r="G71" s="305"/>
      <c r="H71" s="305"/>
      <c r="I71" s="305"/>
      <c r="J71" s="31">
        <v>8</v>
      </c>
      <c r="K71" s="31">
        <v>1</v>
      </c>
      <c r="L71" s="30">
        <v>6360075080</v>
      </c>
      <c r="M71" s="29" t="s">
        <v>269</v>
      </c>
      <c r="N71" s="28"/>
      <c r="O71" s="27">
        <v>2034200</v>
      </c>
      <c r="P71" s="27">
        <v>2133900</v>
      </c>
      <c r="Q71" s="40">
        <v>2133900</v>
      </c>
    </row>
    <row r="72" spans="1:17" ht="39" customHeight="1" x14ac:dyDescent="0.2">
      <c r="A72" s="64"/>
      <c r="B72" s="65"/>
      <c r="C72" s="66"/>
      <c r="D72" s="45"/>
      <c r="E72" s="45"/>
      <c r="F72" s="305" t="s">
        <v>270</v>
      </c>
      <c r="G72" s="305"/>
      <c r="H72" s="305"/>
      <c r="I72" s="305"/>
      <c r="J72" s="31">
        <v>8</v>
      </c>
      <c r="K72" s="31">
        <v>1</v>
      </c>
      <c r="L72" s="30">
        <v>6360095220</v>
      </c>
      <c r="M72" s="29">
        <v>0</v>
      </c>
      <c r="N72" s="28">
        <f>N73</f>
        <v>166763.72</v>
      </c>
      <c r="O72" s="27">
        <f>O73</f>
        <v>606361.22</v>
      </c>
      <c r="P72" s="27">
        <f>P73</f>
        <v>11581</v>
      </c>
      <c r="Q72" s="40">
        <f t="shared" ref="Q72" si="12">Q73</f>
        <v>0</v>
      </c>
    </row>
    <row r="73" spans="1:17" ht="27.75" customHeight="1" x14ac:dyDescent="0.2">
      <c r="A73" s="64"/>
      <c r="B73" s="65"/>
      <c r="C73" s="66"/>
      <c r="D73" s="75"/>
      <c r="E73" s="305" t="s">
        <v>247</v>
      </c>
      <c r="F73" s="305"/>
      <c r="G73" s="305"/>
      <c r="H73" s="305"/>
      <c r="I73" s="305"/>
      <c r="J73" s="31">
        <v>8</v>
      </c>
      <c r="K73" s="31">
        <v>1</v>
      </c>
      <c r="L73" s="30">
        <v>6360095220</v>
      </c>
      <c r="M73" s="29">
        <v>240</v>
      </c>
      <c r="N73" s="28">
        <v>166763.72</v>
      </c>
      <c r="O73" s="27">
        <v>606361.22</v>
      </c>
      <c r="P73" s="27">
        <v>11581</v>
      </c>
      <c r="Q73" s="27">
        <v>0</v>
      </c>
    </row>
    <row r="74" spans="1:17" ht="27.75" customHeight="1" x14ac:dyDescent="0.2">
      <c r="A74" s="76"/>
      <c r="B74" s="77"/>
      <c r="C74" s="78"/>
      <c r="D74" s="32"/>
      <c r="E74" s="45"/>
      <c r="F74" s="298" t="s">
        <v>271</v>
      </c>
      <c r="G74" s="299"/>
      <c r="H74" s="299"/>
      <c r="I74" s="300"/>
      <c r="J74" s="31">
        <v>8</v>
      </c>
      <c r="K74" s="31">
        <v>1</v>
      </c>
      <c r="L74" s="30">
        <v>6360097030</v>
      </c>
      <c r="M74" s="29">
        <v>0</v>
      </c>
      <c r="N74" s="28"/>
      <c r="O74" s="27">
        <v>99700</v>
      </c>
      <c r="P74" s="27">
        <v>0</v>
      </c>
      <c r="Q74" s="40">
        <v>0</v>
      </c>
    </row>
    <row r="75" spans="1:17" ht="22.5" customHeight="1" x14ac:dyDescent="0.2">
      <c r="A75" s="76"/>
      <c r="B75" s="77"/>
      <c r="C75" s="78"/>
      <c r="D75" s="32"/>
      <c r="E75" s="45"/>
      <c r="F75" s="298" t="s">
        <v>272</v>
      </c>
      <c r="G75" s="299"/>
      <c r="H75" s="299"/>
      <c r="I75" s="300"/>
      <c r="J75" s="31">
        <v>8</v>
      </c>
      <c r="K75" s="31">
        <v>1</v>
      </c>
      <c r="L75" s="30">
        <v>6360097030</v>
      </c>
      <c r="M75" s="29">
        <v>500</v>
      </c>
      <c r="N75" s="28"/>
      <c r="O75" s="27">
        <v>99700</v>
      </c>
      <c r="P75" s="27">
        <v>0</v>
      </c>
      <c r="Q75" s="40">
        <v>0</v>
      </c>
    </row>
    <row r="76" spans="1:17" ht="20.25" customHeight="1" x14ac:dyDescent="0.2">
      <c r="A76" s="76"/>
      <c r="B76" s="77"/>
      <c r="C76" s="78"/>
      <c r="D76" s="32"/>
      <c r="E76" s="45"/>
      <c r="F76" s="298" t="s">
        <v>44</v>
      </c>
      <c r="G76" s="299"/>
      <c r="H76" s="299"/>
      <c r="I76" s="300"/>
      <c r="J76" s="31">
        <v>8</v>
      </c>
      <c r="K76" s="31">
        <v>1</v>
      </c>
      <c r="L76" s="30">
        <v>6360097030</v>
      </c>
      <c r="M76" s="29">
        <v>540</v>
      </c>
      <c r="N76" s="28"/>
      <c r="O76" s="27">
        <v>99700</v>
      </c>
      <c r="P76" s="27">
        <v>0</v>
      </c>
      <c r="Q76" s="40">
        <v>0</v>
      </c>
    </row>
    <row r="77" spans="1:17" ht="15" customHeight="1" x14ac:dyDescent="0.2">
      <c r="A77" s="76"/>
      <c r="B77" s="77"/>
      <c r="C77" s="78"/>
      <c r="D77" s="32"/>
      <c r="E77" s="32"/>
      <c r="F77" s="319" t="s">
        <v>273</v>
      </c>
      <c r="G77" s="320"/>
      <c r="H77" s="320"/>
      <c r="I77" s="321"/>
      <c r="J77" s="79">
        <v>10</v>
      </c>
      <c r="K77" s="79">
        <v>0</v>
      </c>
      <c r="L77" s="80">
        <v>0</v>
      </c>
      <c r="M77" s="81">
        <v>0</v>
      </c>
      <c r="N77" s="82">
        <f t="shared" ref="N77:O81" si="13">N78</f>
        <v>63419.71</v>
      </c>
      <c r="O77" s="83">
        <f t="shared" si="13"/>
        <v>83419.710000000006</v>
      </c>
      <c r="P77" s="83">
        <v>0</v>
      </c>
      <c r="Q77" s="83">
        <v>0</v>
      </c>
    </row>
    <row r="78" spans="1:17" ht="14.25" customHeight="1" x14ac:dyDescent="0.2">
      <c r="A78" s="76"/>
      <c r="B78" s="77"/>
      <c r="C78" s="78"/>
      <c r="D78" s="32"/>
      <c r="E78" s="32"/>
      <c r="F78" s="298" t="s">
        <v>274</v>
      </c>
      <c r="G78" s="299"/>
      <c r="H78" s="299"/>
      <c r="I78" s="300"/>
      <c r="J78" s="31">
        <v>10</v>
      </c>
      <c r="K78" s="31">
        <v>1</v>
      </c>
      <c r="L78" s="30">
        <v>0</v>
      </c>
      <c r="M78" s="29">
        <v>0</v>
      </c>
      <c r="N78" s="28">
        <f t="shared" si="13"/>
        <v>63419.71</v>
      </c>
      <c r="O78" s="27">
        <f t="shared" si="13"/>
        <v>83419.710000000006</v>
      </c>
      <c r="P78" s="27">
        <v>0</v>
      </c>
      <c r="Q78" s="27">
        <v>0</v>
      </c>
    </row>
    <row r="79" spans="1:17" ht="53.25" customHeight="1" x14ac:dyDescent="0.2">
      <c r="A79" s="76"/>
      <c r="B79" s="77"/>
      <c r="C79" s="78"/>
      <c r="D79" s="32"/>
      <c r="E79" s="32"/>
      <c r="F79" s="298" t="s">
        <v>275</v>
      </c>
      <c r="G79" s="299"/>
      <c r="H79" s="299"/>
      <c r="I79" s="300"/>
      <c r="J79" s="31">
        <v>10</v>
      </c>
      <c r="K79" s="31">
        <v>1</v>
      </c>
      <c r="L79" s="30">
        <v>6300000000</v>
      </c>
      <c r="M79" s="29">
        <v>0</v>
      </c>
      <c r="N79" s="28">
        <f t="shared" si="13"/>
        <v>63419.71</v>
      </c>
      <c r="O79" s="27">
        <f t="shared" si="13"/>
        <v>83419.710000000006</v>
      </c>
      <c r="P79" s="27">
        <v>0</v>
      </c>
      <c r="Q79" s="27">
        <v>0</v>
      </c>
    </row>
    <row r="80" spans="1:17" ht="40.5" customHeight="1" x14ac:dyDescent="0.2">
      <c r="A80" s="76"/>
      <c r="B80" s="77"/>
      <c r="C80" s="78"/>
      <c r="D80" s="32"/>
      <c r="E80" s="32"/>
      <c r="F80" s="298" t="s">
        <v>242</v>
      </c>
      <c r="G80" s="299"/>
      <c r="H80" s="299"/>
      <c r="I80" s="300"/>
      <c r="J80" s="31">
        <v>10</v>
      </c>
      <c r="K80" s="31">
        <v>1</v>
      </c>
      <c r="L80" s="30">
        <v>6310025050</v>
      </c>
      <c r="M80" s="29">
        <v>0</v>
      </c>
      <c r="N80" s="28">
        <f t="shared" si="13"/>
        <v>63419.71</v>
      </c>
      <c r="O80" s="27">
        <f t="shared" si="13"/>
        <v>83419.710000000006</v>
      </c>
      <c r="P80" s="27">
        <v>0</v>
      </c>
      <c r="Q80" s="27">
        <v>0</v>
      </c>
    </row>
    <row r="81" spans="1:17" ht="27" customHeight="1" x14ac:dyDescent="0.2">
      <c r="A81" s="76"/>
      <c r="B81" s="77"/>
      <c r="C81" s="78"/>
      <c r="D81" s="32"/>
      <c r="E81" s="32"/>
      <c r="F81" s="298" t="s">
        <v>276</v>
      </c>
      <c r="G81" s="299"/>
      <c r="H81" s="299"/>
      <c r="I81" s="300"/>
      <c r="J81" s="31">
        <v>10</v>
      </c>
      <c r="K81" s="31">
        <v>1</v>
      </c>
      <c r="L81" s="30">
        <v>6310025050</v>
      </c>
      <c r="M81" s="29">
        <v>310</v>
      </c>
      <c r="N81" s="28">
        <f t="shared" si="13"/>
        <v>63419.71</v>
      </c>
      <c r="O81" s="27">
        <f t="shared" si="13"/>
        <v>83419.710000000006</v>
      </c>
      <c r="P81" s="27">
        <v>0</v>
      </c>
      <c r="Q81" s="27">
        <v>0</v>
      </c>
    </row>
    <row r="82" spans="1:17" ht="27.75" customHeight="1" x14ac:dyDescent="0.2">
      <c r="A82" s="76"/>
      <c r="B82" s="77"/>
      <c r="C82" s="78"/>
      <c r="D82" s="32"/>
      <c r="E82" s="32"/>
      <c r="F82" s="298" t="s">
        <v>207</v>
      </c>
      <c r="G82" s="299"/>
      <c r="H82" s="299"/>
      <c r="I82" s="300"/>
      <c r="J82" s="31">
        <v>10</v>
      </c>
      <c r="K82" s="31">
        <v>1</v>
      </c>
      <c r="L82" s="30">
        <v>6310025050</v>
      </c>
      <c r="M82" s="29">
        <v>312</v>
      </c>
      <c r="N82" s="28">
        <v>63419.71</v>
      </c>
      <c r="O82" s="27">
        <v>83419.710000000006</v>
      </c>
      <c r="P82" s="27">
        <v>0</v>
      </c>
      <c r="Q82" s="27">
        <v>0</v>
      </c>
    </row>
    <row r="83" spans="1:17" ht="27.75" customHeight="1" x14ac:dyDescent="0.2">
      <c r="A83" s="76"/>
      <c r="B83" s="77"/>
      <c r="C83" s="78"/>
      <c r="D83" s="32"/>
      <c r="E83" s="32"/>
      <c r="F83" s="316"/>
      <c r="G83" s="317"/>
      <c r="H83" s="317"/>
      <c r="I83" s="318"/>
      <c r="J83" s="31"/>
      <c r="K83" s="31"/>
      <c r="L83" s="30"/>
      <c r="M83" s="29"/>
      <c r="N83" s="28"/>
      <c r="O83" s="27"/>
      <c r="P83" s="27"/>
      <c r="Q83" s="27"/>
    </row>
    <row r="84" spans="1:17" ht="13.5" thickBot="1" x14ac:dyDescent="0.25">
      <c r="F84" s="306" t="s">
        <v>206</v>
      </c>
      <c r="G84" s="306"/>
      <c r="H84" s="306"/>
      <c r="I84" s="306"/>
      <c r="J84" s="79"/>
      <c r="K84" s="26"/>
      <c r="L84" s="25"/>
      <c r="M84" s="25"/>
      <c r="N84" s="24">
        <f>N10+N37+N44+N54+N60+N66+N77</f>
        <v>110000</v>
      </c>
      <c r="O84" s="23">
        <f>O10+O37+O44+O54+O60+O66+O77</f>
        <v>6514500.7199999997</v>
      </c>
      <c r="P84" s="23">
        <f>P10+P37+P44+P54+P60+P66</f>
        <v>5316600</v>
      </c>
      <c r="Q84" s="22">
        <f>Q10+Q37+Q44+Q54+Q60+Q66</f>
        <v>5237700</v>
      </c>
    </row>
  </sheetData>
  <autoFilter ref="L1:L86"/>
  <mergeCells count="82">
    <mergeCell ref="E14:I14"/>
    <mergeCell ref="M1:Q1"/>
    <mergeCell ref="M2:Q2"/>
    <mergeCell ref="M3:Q3"/>
    <mergeCell ref="M4:Q4"/>
    <mergeCell ref="A6:Q6"/>
    <mergeCell ref="A7:M7"/>
    <mergeCell ref="A9:I9"/>
    <mergeCell ref="A10:I10"/>
    <mergeCell ref="C11:I11"/>
    <mergeCell ref="D12:I12"/>
    <mergeCell ref="E13:I13"/>
    <mergeCell ref="F26:I26"/>
    <mergeCell ref="E15:I15"/>
    <mergeCell ref="E16:I16"/>
    <mergeCell ref="C17:I17"/>
    <mergeCell ref="D18:I18"/>
    <mergeCell ref="E19:I19"/>
    <mergeCell ref="F20:I20"/>
    <mergeCell ref="F21:I21"/>
    <mergeCell ref="F22:I22"/>
    <mergeCell ref="F23:I23"/>
    <mergeCell ref="F24:I24"/>
    <mergeCell ref="F25:I25"/>
    <mergeCell ref="C38:I38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A37:I37"/>
    <mergeCell ref="F50:I50"/>
    <mergeCell ref="D39:I39"/>
    <mergeCell ref="E40:I40"/>
    <mergeCell ref="F41:I41"/>
    <mergeCell ref="F42:I42"/>
    <mergeCell ref="F43:I43"/>
    <mergeCell ref="A44:I44"/>
    <mergeCell ref="C45:I45"/>
    <mergeCell ref="D46:I46"/>
    <mergeCell ref="E47:I47"/>
    <mergeCell ref="F48:I48"/>
    <mergeCell ref="F49:I49"/>
    <mergeCell ref="D62:I62"/>
    <mergeCell ref="F51:I51"/>
    <mergeCell ref="F52:I52"/>
    <mergeCell ref="F53:I53"/>
    <mergeCell ref="A54:I54"/>
    <mergeCell ref="F55:I55"/>
    <mergeCell ref="C56:I56"/>
    <mergeCell ref="D57:I57"/>
    <mergeCell ref="E58:I58"/>
    <mergeCell ref="F59:I59"/>
    <mergeCell ref="A60:I60"/>
    <mergeCell ref="C61:I61"/>
    <mergeCell ref="F74:I74"/>
    <mergeCell ref="E63:I63"/>
    <mergeCell ref="F64:I64"/>
    <mergeCell ref="F65:I65"/>
    <mergeCell ref="A66:I66"/>
    <mergeCell ref="C67:I67"/>
    <mergeCell ref="D68:I68"/>
    <mergeCell ref="E69:I69"/>
    <mergeCell ref="F70:I70"/>
    <mergeCell ref="F71:I71"/>
    <mergeCell ref="F72:I72"/>
    <mergeCell ref="E73:I73"/>
    <mergeCell ref="F81:I81"/>
    <mergeCell ref="F82:I82"/>
    <mergeCell ref="F83:I83"/>
    <mergeCell ref="F84:I84"/>
    <mergeCell ref="F75:I75"/>
    <mergeCell ref="F76:I76"/>
    <mergeCell ref="F77:I77"/>
    <mergeCell ref="F78:I78"/>
    <mergeCell ref="F79:I79"/>
    <mergeCell ref="F80:I80"/>
  </mergeCells>
  <pageMargins left="1.1023622047244095" right="0.11811023622047245" top="0.15748031496062992" bottom="0.15748031496062992" header="0.31496062992125984" footer="0.31496062992125984"/>
  <pageSetup paperSize="9" scale="7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"/>
  <sheetViews>
    <sheetView showGridLines="0" topLeftCell="J1" workbookViewId="0">
      <selection activeCell="J1" sqref="J1"/>
    </sheetView>
  </sheetViews>
  <sheetFormatPr defaultRowHeight="15" x14ac:dyDescent="0.2"/>
  <cols>
    <col min="1" max="1" width="1.42578125" style="86" hidden="1" customWidth="1"/>
    <col min="2" max="3" width="0.85546875" style="86" hidden="1" customWidth="1"/>
    <col min="4" max="4" width="0.28515625" style="86" hidden="1" customWidth="1"/>
    <col min="5" max="5" width="0.5703125" style="86" hidden="1" customWidth="1"/>
    <col min="6" max="6" width="0.7109375" style="86" hidden="1" customWidth="1"/>
    <col min="7" max="7" width="0.28515625" style="86" hidden="1" customWidth="1"/>
    <col min="8" max="8" width="0.5703125" style="86" hidden="1" customWidth="1"/>
    <col min="9" max="9" width="0.7109375" style="86" hidden="1" customWidth="1"/>
    <col min="10" max="10" width="30.85546875" style="86" customWidth="1"/>
    <col min="11" max="11" width="6.85546875" style="84" customWidth="1"/>
    <col min="12" max="12" width="0" style="84" hidden="1" customWidth="1"/>
    <col min="13" max="13" width="4.85546875" style="84" customWidth="1"/>
    <col min="14" max="14" width="3.85546875" style="84" customWidth="1"/>
    <col min="15" max="15" width="12.5703125" style="85" customWidth="1"/>
    <col min="16" max="16" width="5.5703125" style="85" customWidth="1"/>
    <col min="17" max="24" width="0" style="84" hidden="1" customWidth="1"/>
    <col min="25" max="25" width="12.5703125" style="84" customWidth="1"/>
    <col min="26" max="26" width="12.42578125" style="84" customWidth="1"/>
    <col min="27" max="27" width="12.5703125" style="84" customWidth="1"/>
    <col min="28" max="28" width="13.85546875" style="84" customWidth="1"/>
    <col min="29" max="29" width="10.42578125" style="84" customWidth="1"/>
    <col min="30" max="30" width="21.28515625" style="84" customWidth="1"/>
    <col min="31" max="31" width="0.28515625" style="84" customWidth="1"/>
    <col min="32" max="16384" width="9.140625" style="84"/>
  </cols>
  <sheetData>
    <row r="1" spans="1:29" x14ac:dyDescent="0.2">
      <c r="B1" s="238"/>
      <c r="C1" s="238"/>
      <c r="D1" s="238"/>
      <c r="E1" s="238"/>
      <c r="F1" s="238"/>
      <c r="G1" s="238"/>
      <c r="H1" s="238"/>
      <c r="I1" s="238"/>
      <c r="J1" s="238"/>
      <c r="K1" s="92"/>
      <c r="L1" s="92"/>
      <c r="M1" s="92"/>
      <c r="N1" s="92"/>
      <c r="O1" s="237"/>
      <c r="P1" s="237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 spans="1:29" x14ac:dyDescent="0.2">
      <c r="B2" s="238"/>
      <c r="C2" s="238"/>
      <c r="D2" s="238"/>
      <c r="E2" s="238"/>
      <c r="F2" s="238"/>
      <c r="G2" s="238"/>
      <c r="H2" s="238"/>
      <c r="I2" s="238"/>
      <c r="J2" s="238"/>
      <c r="K2" s="92"/>
      <c r="L2" s="92"/>
      <c r="M2" s="92"/>
      <c r="N2" s="92"/>
      <c r="O2" s="237" t="s">
        <v>316</v>
      </c>
      <c r="P2" s="237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 t="s">
        <v>315</v>
      </c>
    </row>
    <row r="3" spans="1:29" x14ac:dyDescent="0.2">
      <c r="B3" s="238"/>
      <c r="C3" s="238"/>
      <c r="D3" s="238"/>
      <c r="E3" s="238"/>
      <c r="F3" s="238"/>
      <c r="G3" s="238"/>
      <c r="H3" s="238"/>
      <c r="I3" s="238"/>
      <c r="J3" s="238"/>
      <c r="K3" s="92" t="s">
        <v>314</v>
      </c>
      <c r="L3" s="92"/>
      <c r="M3" s="92"/>
      <c r="N3" s="92"/>
      <c r="O3" s="237"/>
      <c r="P3" s="237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9" x14ac:dyDescent="0.2">
      <c r="B4" s="238"/>
      <c r="C4" s="238"/>
      <c r="D4" s="238"/>
      <c r="E4" s="238"/>
      <c r="F4" s="238"/>
      <c r="G4" s="238"/>
      <c r="H4" s="238"/>
      <c r="I4" s="238"/>
      <c r="J4" s="238"/>
      <c r="K4" s="92" t="s">
        <v>363</v>
      </c>
      <c r="L4" s="92"/>
      <c r="M4" s="92"/>
      <c r="N4" s="92"/>
      <c r="O4" s="237"/>
      <c r="P4" s="237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9" ht="15.75" customHeight="1" x14ac:dyDescent="0.25">
      <c r="B5" s="397" t="s">
        <v>313</v>
      </c>
      <c r="C5" s="398"/>
      <c r="D5" s="398"/>
      <c r="E5" s="398"/>
      <c r="F5" s="398"/>
      <c r="G5" s="398"/>
      <c r="H5" s="398"/>
      <c r="I5" s="398"/>
      <c r="J5" s="399" t="s">
        <v>312</v>
      </c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</row>
    <row r="6" spans="1:29" ht="15.75" customHeight="1" x14ac:dyDescent="0.2">
      <c r="B6" s="401" t="s">
        <v>311</v>
      </c>
      <c r="C6" s="401"/>
      <c r="D6" s="401"/>
      <c r="E6" s="401"/>
      <c r="F6" s="401"/>
      <c r="G6" s="401"/>
      <c r="H6" s="401"/>
      <c r="I6" s="401"/>
      <c r="J6" s="402" t="s">
        <v>310</v>
      </c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</row>
    <row r="7" spans="1:29" ht="12.75" customHeight="1" x14ac:dyDescent="0.25">
      <c r="A7" s="91"/>
      <c r="B7" s="403"/>
      <c r="C7" s="403"/>
      <c r="D7" s="403"/>
      <c r="E7" s="403"/>
      <c r="F7" s="403"/>
      <c r="G7" s="403"/>
      <c r="H7" s="403"/>
      <c r="I7" s="403"/>
      <c r="J7" s="404" t="s">
        <v>309</v>
      </c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94"/>
      <c r="W7" s="94"/>
      <c r="X7" s="93"/>
      <c r="Y7" s="93"/>
      <c r="Z7" s="93"/>
      <c r="AA7" s="93"/>
      <c r="AB7" s="93"/>
      <c r="AC7" s="87"/>
    </row>
    <row r="8" spans="1:29" ht="18" customHeight="1" x14ac:dyDescent="0.2">
      <c r="A8" s="91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94"/>
      <c r="W8" s="94"/>
      <c r="X8" s="93"/>
      <c r="Y8" s="93"/>
      <c r="Z8" s="93"/>
      <c r="AA8" s="93"/>
      <c r="AB8" s="93"/>
      <c r="AC8" s="87"/>
    </row>
    <row r="9" spans="1:29" ht="25.5" customHeight="1" x14ac:dyDescent="0.2">
      <c r="A9" s="236"/>
      <c r="B9" s="229"/>
      <c r="C9" s="235" t="s">
        <v>231</v>
      </c>
      <c r="D9" s="234"/>
      <c r="E9" s="234"/>
      <c r="F9" s="234"/>
      <c r="G9" s="234"/>
      <c r="H9" s="234"/>
      <c r="I9" s="234"/>
      <c r="J9" s="234"/>
      <c r="K9" s="233"/>
      <c r="L9" s="233"/>
      <c r="M9" s="231"/>
      <c r="N9" s="231"/>
      <c r="O9" s="231"/>
      <c r="P9" s="231"/>
      <c r="Q9" s="232"/>
      <c r="R9" s="231"/>
      <c r="S9" s="231"/>
      <c r="T9" s="230"/>
      <c r="U9" s="229"/>
      <c r="V9" s="94"/>
      <c r="W9" s="94"/>
      <c r="X9" s="93"/>
      <c r="Y9" s="93"/>
      <c r="Z9" s="93"/>
      <c r="AA9" s="93"/>
      <c r="AB9" s="93" t="s">
        <v>308</v>
      </c>
      <c r="AC9" s="87"/>
    </row>
    <row r="10" spans="1:29" ht="36.75" customHeight="1" x14ac:dyDescent="0.2">
      <c r="A10" s="91"/>
      <c r="B10" s="329" t="s">
        <v>240</v>
      </c>
      <c r="C10" s="329"/>
      <c r="D10" s="329"/>
      <c r="E10" s="329"/>
      <c r="F10" s="329"/>
      <c r="G10" s="329"/>
      <c r="H10" s="329"/>
      <c r="I10" s="329"/>
      <c r="J10" s="329"/>
      <c r="K10" s="225" t="s">
        <v>307</v>
      </c>
      <c r="L10" s="225" t="s">
        <v>306</v>
      </c>
      <c r="M10" s="225" t="s">
        <v>229</v>
      </c>
      <c r="N10" s="225" t="s">
        <v>228</v>
      </c>
      <c r="O10" s="228" t="s">
        <v>305</v>
      </c>
      <c r="P10" s="228" t="s">
        <v>304</v>
      </c>
      <c r="Q10" s="225" t="s">
        <v>303</v>
      </c>
      <c r="R10" s="227" t="s">
        <v>302</v>
      </c>
      <c r="S10" s="225" t="s">
        <v>301</v>
      </c>
      <c r="T10" s="225" t="s">
        <v>300</v>
      </c>
      <c r="U10" s="225" t="s">
        <v>299</v>
      </c>
      <c r="V10" s="225" t="s">
        <v>298</v>
      </c>
      <c r="W10" s="225" t="s">
        <v>297</v>
      </c>
      <c r="X10" s="226"/>
      <c r="Y10" s="226" t="s">
        <v>202</v>
      </c>
      <c r="Z10" s="226">
        <v>2021</v>
      </c>
      <c r="AA10" s="226">
        <v>2022</v>
      </c>
      <c r="AB10" s="225">
        <v>2023</v>
      </c>
      <c r="AC10" s="224" t="s">
        <v>231</v>
      </c>
    </row>
    <row r="11" spans="1:29" ht="27" customHeight="1" x14ac:dyDescent="0.2">
      <c r="A11" s="167"/>
      <c r="B11" s="330" t="s">
        <v>296</v>
      </c>
      <c r="C11" s="330"/>
      <c r="D11" s="330"/>
      <c r="E11" s="330"/>
      <c r="F11" s="330"/>
      <c r="G11" s="330"/>
      <c r="H11" s="330"/>
      <c r="I11" s="330"/>
      <c r="J11" s="331"/>
      <c r="K11" s="223">
        <v>133</v>
      </c>
      <c r="L11" s="222">
        <v>0</v>
      </c>
      <c r="M11" s="221">
        <v>0</v>
      </c>
      <c r="N11" s="221">
        <v>0</v>
      </c>
      <c r="O11" s="220">
        <v>0</v>
      </c>
      <c r="P11" s="219">
        <v>0</v>
      </c>
      <c r="Q11" s="218"/>
      <c r="R11" s="217">
        <v>0</v>
      </c>
      <c r="S11" s="332"/>
      <c r="T11" s="332"/>
      <c r="U11" s="332"/>
      <c r="V11" s="332"/>
      <c r="W11" s="216">
        <v>0</v>
      </c>
      <c r="X11" s="215">
        <v>0</v>
      </c>
      <c r="Y11" s="214">
        <f>Y12+Y48+Y58+Y70+Y78+Y85+Y97</f>
        <v>109999.99999999997</v>
      </c>
      <c r="Z11" s="104">
        <f>Z12+Z48+Z58+Z70+Z78+Z85+Z97</f>
        <v>6514500.7199999997</v>
      </c>
      <c r="AA11" s="104">
        <f>AA12+AA48+AA58+AA70+AA78+AA85+AA97</f>
        <v>5296500</v>
      </c>
      <c r="AB11" s="213">
        <f>AB12+AB48+AB58+AB70+AB78+AB85+AB97</f>
        <v>5217600</v>
      </c>
      <c r="AC11" s="131" t="s">
        <v>231</v>
      </c>
    </row>
    <row r="12" spans="1:29" ht="25.5" customHeight="1" x14ac:dyDescent="0.2">
      <c r="A12" s="167"/>
      <c r="B12" s="333" t="s">
        <v>225</v>
      </c>
      <c r="C12" s="333"/>
      <c r="D12" s="333"/>
      <c r="E12" s="333"/>
      <c r="F12" s="333"/>
      <c r="G12" s="333"/>
      <c r="H12" s="333"/>
      <c r="I12" s="333"/>
      <c r="J12" s="334"/>
      <c r="K12" s="148">
        <v>133</v>
      </c>
      <c r="L12" s="158">
        <v>100</v>
      </c>
      <c r="M12" s="170">
        <v>1</v>
      </c>
      <c r="N12" s="170">
        <v>0</v>
      </c>
      <c r="O12" s="146">
        <v>0</v>
      </c>
      <c r="P12" s="145">
        <v>0</v>
      </c>
      <c r="Q12" s="155"/>
      <c r="R12" s="154">
        <v>0</v>
      </c>
      <c r="S12" s="335"/>
      <c r="T12" s="335"/>
      <c r="U12" s="335"/>
      <c r="V12" s="335"/>
      <c r="W12" s="153">
        <v>0</v>
      </c>
      <c r="X12" s="152">
        <v>0</v>
      </c>
      <c r="Y12" s="151">
        <f>Y20</f>
        <v>-61386.830000000016</v>
      </c>
      <c r="Z12" s="169">
        <f>Z13+Z20+Z34+Z39+Z43</f>
        <v>2671124.7200000002</v>
      </c>
      <c r="AA12" s="169">
        <f>AA13+AA20+AA34+AA43</f>
        <v>2315900</v>
      </c>
      <c r="AB12" s="168">
        <f>AB13+AB20+AB34+AB43</f>
        <v>2220600</v>
      </c>
      <c r="AC12" s="131" t="s">
        <v>231</v>
      </c>
    </row>
    <row r="13" spans="1:29" ht="60.75" customHeight="1" x14ac:dyDescent="0.2">
      <c r="A13" s="167"/>
      <c r="B13" s="174"/>
      <c r="C13" s="173"/>
      <c r="D13" s="336" t="s">
        <v>224</v>
      </c>
      <c r="E13" s="336"/>
      <c r="F13" s="336"/>
      <c r="G13" s="336"/>
      <c r="H13" s="336"/>
      <c r="I13" s="336"/>
      <c r="J13" s="337"/>
      <c r="K13" s="148">
        <v>133</v>
      </c>
      <c r="L13" s="158">
        <v>102</v>
      </c>
      <c r="M13" s="170">
        <v>1</v>
      </c>
      <c r="N13" s="170">
        <v>2</v>
      </c>
      <c r="O13" s="146">
        <v>0</v>
      </c>
      <c r="P13" s="145">
        <v>0</v>
      </c>
      <c r="Q13" s="155"/>
      <c r="R13" s="154">
        <v>0</v>
      </c>
      <c r="S13" s="335"/>
      <c r="T13" s="335"/>
      <c r="U13" s="335"/>
      <c r="V13" s="335"/>
      <c r="W13" s="153">
        <v>0</v>
      </c>
      <c r="X13" s="152">
        <v>0</v>
      </c>
      <c r="Y13" s="151">
        <f>Y14</f>
        <v>0</v>
      </c>
      <c r="Z13" s="169">
        <f t="shared" ref="Z13:AB16" si="0">Z14</f>
        <v>767248.8</v>
      </c>
      <c r="AA13" s="169">
        <f t="shared" si="0"/>
        <v>767248.8</v>
      </c>
      <c r="AB13" s="143">
        <f>AB14</f>
        <v>651000</v>
      </c>
      <c r="AC13" s="131" t="s">
        <v>231</v>
      </c>
    </row>
    <row r="14" spans="1:29" ht="66.75" customHeight="1" x14ac:dyDescent="0.25">
      <c r="A14" s="167"/>
      <c r="B14" s="174"/>
      <c r="C14" s="128"/>
      <c r="D14" s="171"/>
      <c r="E14" s="338" t="s">
        <v>283</v>
      </c>
      <c r="F14" s="338"/>
      <c r="G14" s="338"/>
      <c r="H14" s="338"/>
      <c r="I14" s="338"/>
      <c r="J14" s="339"/>
      <c r="K14" s="123">
        <v>133</v>
      </c>
      <c r="L14" s="158">
        <v>102</v>
      </c>
      <c r="M14" s="157">
        <v>1</v>
      </c>
      <c r="N14" s="157">
        <v>2</v>
      </c>
      <c r="O14" s="156">
        <v>6300000000</v>
      </c>
      <c r="P14" s="124">
        <v>0</v>
      </c>
      <c r="Q14" s="155"/>
      <c r="R14" s="154">
        <v>0</v>
      </c>
      <c r="S14" s="326"/>
      <c r="T14" s="326"/>
      <c r="U14" s="326"/>
      <c r="V14" s="326"/>
      <c r="W14" s="153">
        <v>0</v>
      </c>
      <c r="X14" s="152">
        <v>0</v>
      </c>
      <c r="Y14" s="151">
        <f>Y15</f>
        <v>0</v>
      </c>
      <c r="Z14" s="151">
        <f t="shared" si="0"/>
        <v>767248.8</v>
      </c>
      <c r="AA14" s="151">
        <f t="shared" si="0"/>
        <v>767248.8</v>
      </c>
      <c r="AB14" s="119">
        <f t="shared" si="0"/>
        <v>651000</v>
      </c>
      <c r="AC14" s="131" t="s">
        <v>231</v>
      </c>
    </row>
    <row r="15" spans="1:29" ht="48" customHeight="1" x14ac:dyDescent="0.25">
      <c r="A15" s="167"/>
      <c r="B15" s="174"/>
      <c r="C15" s="128"/>
      <c r="D15" s="171"/>
      <c r="E15" s="160"/>
      <c r="F15" s="161"/>
      <c r="G15" s="161"/>
      <c r="H15" s="161"/>
      <c r="I15" s="161"/>
      <c r="J15" s="160" t="s">
        <v>242</v>
      </c>
      <c r="K15" s="123">
        <v>133</v>
      </c>
      <c r="L15" s="158"/>
      <c r="M15" s="157">
        <v>1</v>
      </c>
      <c r="N15" s="157">
        <v>2</v>
      </c>
      <c r="O15" s="156">
        <v>6310000000</v>
      </c>
      <c r="P15" s="124">
        <v>0</v>
      </c>
      <c r="Q15" s="155"/>
      <c r="R15" s="154"/>
      <c r="S15" s="159"/>
      <c r="T15" s="159"/>
      <c r="U15" s="159"/>
      <c r="V15" s="159"/>
      <c r="W15" s="153"/>
      <c r="X15" s="152"/>
      <c r="Y15" s="151">
        <f>Y16</f>
        <v>0</v>
      </c>
      <c r="Z15" s="151">
        <f t="shared" si="0"/>
        <v>767248.8</v>
      </c>
      <c r="AA15" s="151">
        <f t="shared" si="0"/>
        <v>767248.8</v>
      </c>
      <c r="AB15" s="119">
        <f t="shared" si="0"/>
        <v>651000</v>
      </c>
      <c r="AC15" s="131"/>
    </row>
    <row r="16" spans="1:29" ht="16.5" customHeight="1" x14ac:dyDescent="0.25">
      <c r="A16" s="167"/>
      <c r="B16" s="174"/>
      <c r="C16" s="128"/>
      <c r="D16" s="172"/>
      <c r="E16" s="175"/>
      <c r="F16" s="327" t="s">
        <v>243</v>
      </c>
      <c r="G16" s="327"/>
      <c r="H16" s="327"/>
      <c r="I16" s="327"/>
      <c r="J16" s="328"/>
      <c r="K16" s="123">
        <v>133</v>
      </c>
      <c r="L16" s="158">
        <v>102</v>
      </c>
      <c r="M16" s="157">
        <v>1</v>
      </c>
      <c r="N16" s="157">
        <v>2</v>
      </c>
      <c r="O16" s="156">
        <v>6310010010</v>
      </c>
      <c r="P16" s="124">
        <v>0</v>
      </c>
      <c r="Q16" s="155"/>
      <c r="R16" s="154">
        <v>0</v>
      </c>
      <c r="S16" s="326"/>
      <c r="T16" s="326"/>
      <c r="U16" s="326"/>
      <c r="V16" s="326"/>
      <c r="W16" s="153">
        <v>0</v>
      </c>
      <c r="X16" s="152">
        <v>0</v>
      </c>
      <c r="Y16" s="151">
        <f>Y17</f>
        <v>0</v>
      </c>
      <c r="Z16" s="151">
        <f t="shared" si="0"/>
        <v>767248.8</v>
      </c>
      <c r="AA16" s="151">
        <f t="shared" si="0"/>
        <v>767248.8</v>
      </c>
      <c r="AB16" s="119">
        <f t="shared" si="0"/>
        <v>651000</v>
      </c>
      <c r="AC16" s="131" t="s">
        <v>231</v>
      </c>
    </row>
    <row r="17" spans="1:30" ht="36" customHeight="1" x14ac:dyDescent="0.25">
      <c r="A17" s="167"/>
      <c r="B17" s="174"/>
      <c r="C17" s="128"/>
      <c r="D17" s="172"/>
      <c r="E17" s="175"/>
      <c r="F17" s="175"/>
      <c r="G17" s="176"/>
      <c r="H17" s="176"/>
      <c r="I17" s="176"/>
      <c r="J17" s="175" t="s">
        <v>244</v>
      </c>
      <c r="K17" s="123">
        <v>133</v>
      </c>
      <c r="L17" s="158"/>
      <c r="M17" s="157">
        <v>1</v>
      </c>
      <c r="N17" s="157">
        <v>2</v>
      </c>
      <c r="O17" s="156">
        <v>6310010010</v>
      </c>
      <c r="P17" s="124">
        <v>120</v>
      </c>
      <c r="Q17" s="155"/>
      <c r="R17" s="154"/>
      <c r="S17" s="159"/>
      <c r="T17" s="159"/>
      <c r="U17" s="159"/>
      <c r="V17" s="159"/>
      <c r="W17" s="153"/>
      <c r="X17" s="152"/>
      <c r="Y17" s="151">
        <f>Y18+Y19</f>
        <v>0</v>
      </c>
      <c r="Z17" s="151">
        <f>Z18+Z19</f>
        <v>767248.8</v>
      </c>
      <c r="AA17" s="151">
        <f>AA18+AA19</f>
        <v>767248.8</v>
      </c>
      <c r="AB17" s="119">
        <f>AB18+AB19</f>
        <v>651000</v>
      </c>
      <c r="AC17" s="131"/>
    </row>
    <row r="18" spans="1:30" ht="22.5" customHeight="1" x14ac:dyDescent="0.25">
      <c r="A18" s="167"/>
      <c r="B18" s="174"/>
      <c r="C18" s="128"/>
      <c r="D18" s="172"/>
      <c r="E18" s="175"/>
      <c r="F18" s="175"/>
      <c r="G18" s="176"/>
      <c r="H18" s="176"/>
      <c r="I18" s="176"/>
      <c r="J18" s="175" t="s">
        <v>286</v>
      </c>
      <c r="K18" s="123">
        <v>133</v>
      </c>
      <c r="L18" s="158"/>
      <c r="M18" s="157">
        <v>1</v>
      </c>
      <c r="N18" s="157">
        <v>2</v>
      </c>
      <c r="O18" s="156">
        <v>6310010010</v>
      </c>
      <c r="P18" s="124">
        <v>121</v>
      </c>
      <c r="Q18" s="155"/>
      <c r="R18" s="154"/>
      <c r="S18" s="159"/>
      <c r="T18" s="159"/>
      <c r="U18" s="159"/>
      <c r="V18" s="159"/>
      <c r="W18" s="153"/>
      <c r="X18" s="152"/>
      <c r="Y18" s="151">
        <v>0</v>
      </c>
      <c r="Z18" s="151">
        <v>589284.80000000005</v>
      </c>
      <c r="AA18" s="151">
        <v>589284.80000000005</v>
      </c>
      <c r="AB18" s="119">
        <v>500000</v>
      </c>
      <c r="AC18" s="131"/>
    </row>
    <row r="19" spans="1:30" ht="24" customHeight="1" x14ac:dyDescent="0.25">
      <c r="A19" s="167"/>
      <c r="B19" s="174"/>
      <c r="C19" s="128"/>
      <c r="D19" s="172"/>
      <c r="E19" s="176"/>
      <c r="F19" s="175"/>
      <c r="G19" s="327" t="s">
        <v>295</v>
      </c>
      <c r="H19" s="327"/>
      <c r="I19" s="327"/>
      <c r="J19" s="328"/>
      <c r="K19" s="123">
        <v>133</v>
      </c>
      <c r="L19" s="158">
        <v>102</v>
      </c>
      <c r="M19" s="157">
        <v>1</v>
      </c>
      <c r="N19" s="157">
        <v>2</v>
      </c>
      <c r="O19" s="156">
        <v>6310010010</v>
      </c>
      <c r="P19" s="124">
        <v>129</v>
      </c>
      <c r="Q19" s="155"/>
      <c r="R19" s="154">
        <v>10000</v>
      </c>
      <c r="S19" s="326"/>
      <c r="T19" s="326"/>
      <c r="U19" s="326"/>
      <c r="V19" s="326"/>
      <c r="W19" s="153">
        <v>0</v>
      </c>
      <c r="X19" s="152">
        <v>0</v>
      </c>
      <c r="Y19" s="151">
        <v>0</v>
      </c>
      <c r="Z19" s="151">
        <v>177964</v>
      </c>
      <c r="AA19" s="151">
        <v>177964</v>
      </c>
      <c r="AB19" s="119">
        <v>151000</v>
      </c>
      <c r="AC19" s="131" t="s">
        <v>231</v>
      </c>
    </row>
    <row r="20" spans="1:30" s="210" customFormat="1" ht="72.75" customHeight="1" x14ac:dyDescent="0.2">
      <c r="A20" s="212"/>
      <c r="B20" s="174"/>
      <c r="C20" s="173"/>
      <c r="D20" s="172"/>
      <c r="E20" s="172"/>
      <c r="F20" s="171"/>
      <c r="G20" s="172"/>
      <c r="H20" s="172"/>
      <c r="I20" s="172"/>
      <c r="J20" s="171" t="s">
        <v>223</v>
      </c>
      <c r="K20" s="148">
        <v>133</v>
      </c>
      <c r="L20" s="204"/>
      <c r="M20" s="170">
        <v>1</v>
      </c>
      <c r="N20" s="170">
        <v>4</v>
      </c>
      <c r="O20" s="146">
        <v>0</v>
      </c>
      <c r="P20" s="145">
        <v>0</v>
      </c>
      <c r="Q20" s="203"/>
      <c r="R20" s="202"/>
      <c r="S20" s="183"/>
      <c r="T20" s="183"/>
      <c r="U20" s="183"/>
      <c r="V20" s="183"/>
      <c r="W20" s="201"/>
      <c r="X20" s="200"/>
      <c r="Y20" s="169">
        <f>Y21</f>
        <v>-61386.830000000016</v>
      </c>
      <c r="Z20" s="169">
        <f t="shared" ref="Z20:AB22" si="1">Z21</f>
        <v>1859073.4200000002</v>
      </c>
      <c r="AA20" s="169">
        <f t="shared" si="1"/>
        <v>1520551.2</v>
      </c>
      <c r="AB20" s="168">
        <f t="shared" si="1"/>
        <v>1541500</v>
      </c>
      <c r="AC20" s="211"/>
    </row>
    <row r="21" spans="1:30" s="92" customFormat="1" ht="69" customHeight="1" x14ac:dyDescent="0.2">
      <c r="A21" s="167"/>
      <c r="B21" s="209"/>
      <c r="C21" s="208"/>
      <c r="D21" s="338" t="s">
        <v>283</v>
      </c>
      <c r="E21" s="338"/>
      <c r="F21" s="338"/>
      <c r="G21" s="338"/>
      <c r="H21" s="338"/>
      <c r="I21" s="338"/>
      <c r="J21" s="339"/>
      <c r="K21" s="123">
        <v>133</v>
      </c>
      <c r="L21" s="158">
        <v>104</v>
      </c>
      <c r="M21" s="157">
        <v>1</v>
      </c>
      <c r="N21" s="157">
        <v>4</v>
      </c>
      <c r="O21" s="156">
        <v>6300000000</v>
      </c>
      <c r="P21" s="124">
        <v>0</v>
      </c>
      <c r="Q21" s="155"/>
      <c r="R21" s="154">
        <v>0</v>
      </c>
      <c r="S21" s="326"/>
      <c r="T21" s="326"/>
      <c r="U21" s="326"/>
      <c r="V21" s="326"/>
      <c r="W21" s="153">
        <v>0</v>
      </c>
      <c r="X21" s="152">
        <v>0</v>
      </c>
      <c r="Y21" s="151">
        <f>Y22</f>
        <v>-61386.830000000016</v>
      </c>
      <c r="Z21" s="151">
        <f t="shared" si="1"/>
        <v>1859073.4200000002</v>
      </c>
      <c r="AA21" s="151">
        <f t="shared" si="1"/>
        <v>1520551.2</v>
      </c>
      <c r="AB21" s="206">
        <f t="shared" si="1"/>
        <v>1541500</v>
      </c>
      <c r="AC21" s="207" t="s">
        <v>231</v>
      </c>
    </row>
    <row r="22" spans="1:30" ht="75" customHeight="1" x14ac:dyDescent="0.2">
      <c r="A22" s="167"/>
      <c r="B22" s="192"/>
      <c r="C22" s="191"/>
      <c r="D22" s="193"/>
      <c r="E22" s="324" t="s">
        <v>242</v>
      </c>
      <c r="F22" s="324"/>
      <c r="G22" s="324"/>
      <c r="H22" s="324"/>
      <c r="I22" s="324"/>
      <c r="J22" s="325"/>
      <c r="K22" s="123">
        <v>133</v>
      </c>
      <c r="L22" s="158">
        <v>104</v>
      </c>
      <c r="M22" s="157">
        <v>1</v>
      </c>
      <c r="N22" s="157">
        <v>4</v>
      </c>
      <c r="O22" s="156">
        <v>6310000000</v>
      </c>
      <c r="P22" s="124">
        <v>0</v>
      </c>
      <c r="Q22" s="155"/>
      <c r="R22" s="154">
        <v>0</v>
      </c>
      <c r="S22" s="326"/>
      <c r="T22" s="326"/>
      <c r="U22" s="326"/>
      <c r="V22" s="326"/>
      <c r="W22" s="153">
        <v>0</v>
      </c>
      <c r="X22" s="152">
        <v>0</v>
      </c>
      <c r="Y22" s="151">
        <f>Y23</f>
        <v>-61386.830000000016</v>
      </c>
      <c r="Z22" s="151">
        <f t="shared" si="1"/>
        <v>1859073.4200000002</v>
      </c>
      <c r="AA22" s="151">
        <f t="shared" si="1"/>
        <v>1520551.2</v>
      </c>
      <c r="AB22" s="206">
        <f t="shared" si="1"/>
        <v>1541500</v>
      </c>
      <c r="AC22" s="131" t="s">
        <v>231</v>
      </c>
    </row>
    <row r="23" spans="1:30" ht="26.25" customHeight="1" x14ac:dyDescent="0.2">
      <c r="A23" s="167"/>
      <c r="B23" s="192"/>
      <c r="C23" s="191"/>
      <c r="D23" s="149"/>
      <c r="E23" s="190"/>
      <c r="F23" s="324" t="s">
        <v>245</v>
      </c>
      <c r="G23" s="324"/>
      <c r="H23" s="324"/>
      <c r="I23" s="324"/>
      <c r="J23" s="325"/>
      <c r="K23" s="123">
        <v>133</v>
      </c>
      <c r="L23" s="158">
        <v>104</v>
      </c>
      <c r="M23" s="157">
        <v>1</v>
      </c>
      <c r="N23" s="157">
        <v>4</v>
      </c>
      <c r="O23" s="156">
        <v>6310010020</v>
      </c>
      <c r="P23" s="124">
        <v>0</v>
      </c>
      <c r="Q23" s="155"/>
      <c r="R23" s="154">
        <v>0</v>
      </c>
      <c r="S23" s="326"/>
      <c r="T23" s="326"/>
      <c r="U23" s="326"/>
      <c r="V23" s="326"/>
      <c r="W23" s="153">
        <v>0</v>
      </c>
      <c r="X23" s="152">
        <v>0</v>
      </c>
      <c r="Y23" s="151">
        <f>Y24+Y27+Y30+Y31</f>
        <v>-61386.830000000016</v>
      </c>
      <c r="Z23" s="151">
        <f>Z24+Z27+Z30+Z31</f>
        <v>1859073.4200000002</v>
      </c>
      <c r="AA23" s="151">
        <f>AA24+AA27+AA31</f>
        <v>1520551.2</v>
      </c>
      <c r="AB23" s="206">
        <f>AB24+AB27+AB31</f>
        <v>1541500</v>
      </c>
      <c r="AC23" s="131" t="s">
        <v>231</v>
      </c>
    </row>
    <row r="24" spans="1:30" ht="45.75" customHeight="1" x14ac:dyDescent="0.25">
      <c r="A24" s="167"/>
      <c r="B24" s="192"/>
      <c r="C24" s="191"/>
      <c r="D24" s="149"/>
      <c r="E24" s="189"/>
      <c r="F24" s="190"/>
      <c r="G24" s="324" t="s">
        <v>244</v>
      </c>
      <c r="H24" s="324"/>
      <c r="I24" s="324"/>
      <c r="J24" s="325"/>
      <c r="K24" s="123">
        <v>133</v>
      </c>
      <c r="L24" s="158">
        <v>104</v>
      </c>
      <c r="M24" s="157">
        <v>1</v>
      </c>
      <c r="N24" s="157">
        <v>4</v>
      </c>
      <c r="O24" s="156">
        <v>6310010020</v>
      </c>
      <c r="P24" s="124" t="s">
        <v>246</v>
      </c>
      <c r="Q24" s="155"/>
      <c r="R24" s="154">
        <v>10000</v>
      </c>
      <c r="S24" s="326"/>
      <c r="T24" s="326"/>
      <c r="U24" s="326"/>
      <c r="V24" s="326"/>
      <c r="W24" s="153">
        <v>0</v>
      </c>
      <c r="X24" s="152">
        <v>0</v>
      </c>
      <c r="Y24" s="151">
        <f>Y25+Y26</f>
        <v>-145181.85</v>
      </c>
      <c r="Z24" s="151">
        <f>Z25+Z26</f>
        <v>1527269.35</v>
      </c>
      <c r="AA24" s="151">
        <f>AA25+AA26</f>
        <v>1512551.2</v>
      </c>
      <c r="AB24" s="119">
        <f>AB25+AB26</f>
        <v>1512551.2</v>
      </c>
      <c r="AC24" s="131" t="s">
        <v>231</v>
      </c>
    </row>
    <row r="25" spans="1:30" ht="25.5" customHeight="1" x14ac:dyDescent="0.25">
      <c r="A25" s="167"/>
      <c r="B25" s="192"/>
      <c r="C25" s="191"/>
      <c r="D25" s="149"/>
      <c r="E25" s="189"/>
      <c r="F25" s="190"/>
      <c r="G25" s="189"/>
      <c r="H25" s="189"/>
      <c r="I25" s="189"/>
      <c r="J25" s="190" t="s">
        <v>286</v>
      </c>
      <c r="K25" s="123">
        <v>133</v>
      </c>
      <c r="L25" s="158"/>
      <c r="M25" s="157">
        <v>1</v>
      </c>
      <c r="N25" s="157">
        <v>4</v>
      </c>
      <c r="O25" s="156">
        <v>6310010020</v>
      </c>
      <c r="P25" s="124">
        <v>121</v>
      </c>
      <c r="Q25" s="155"/>
      <c r="R25" s="154"/>
      <c r="S25" s="159"/>
      <c r="T25" s="159"/>
      <c r="U25" s="159"/>
      <c r="V25" s="159"/>
      <c r="W25" s="153"/>
      <c r="X25" s="152"/>
      <c r="Y25" s="151">
        <v>-124347.23</v>
      </c>
      <c r="Z25" s="151">
        <v>1158450.77</v>
      </c>
      <c r="AA25" s="151">
        <v>1196798</v>
      </c>
      <c r="AB25" s="119">
        <v>1196798</v>
      </c>
      <c r="AC25" s="131"/>
    </row>
    <row r="26" spans="1:30" ht="39" customHeight="1" x14ac:dyDescent="0.25">
      <c r="A26" s="167"/>
      <c r="B26" s="192"/>
      <c r="C26" s="191"/>
      <c r="D26" s="149"/>
      <c r="E26" s="189"/>
      <c r="F26" s="190"/>
      <c r="G26" s="189"/>
      <c r="H26" s="189"/>
      <c r="I26" s="189"/>
      <c r="J26" s="190" t="s">
        <v>294</v>
      </c>
      <c r="K26" s="123">
        <v>133</v>
      </c>
      <c r="L26" s="158"/>
      <c r="M26" s="157">
        <v>1</v>
      </c>
      <c r="N26" s="157">
        <v>4</v>
      </c>
      <c r="O26" s="156">
        <v>6310010020</v>
      </c>
      <c r="P26" s="124">
        <v>129</v>
      </c>
      <c r="Q26" s="155"/>
      <c r="R26" s="154"/>
      <c r="S26" s="159"/>
      <c r="T26" s="159"/>
      <c r="U26" s="159"/>
      <c r="V26" s="159"/>
      <c r="W26" s="153"/>
      <c r="X26" s="152"/>
      <c r="Y26" s="151">
        <v>-20834.62</v>
      </c>
      <c r="Z26" s="151">
        <v>368818.58</v>
      </c>
      <c r="AA26" s="151">
        <v>315753.2</v>
      </c>
      <c r="AB26" s="119">
        <v>315753.2</v>
      </c>
      <c r="AC26" s="131"/>
    </row>
    <row r="27" spans="1:30" ht="42.75" customHeight="1" x14ac:dyDescent="0.25">
      <c r="A27" s="167"/>
      <c r="B27" s="192"/>
      <c r="C27" s="191"/>
      <c r="D27" s="149"/>
      <c r="E27" s="189"/>
      <c r="F27" s="190"/>
      <c r="G27" s="324" t="s">
        <v>282</v>
      </c>
      <c r="H27" s="324"/>
      <c r="I27" s="324"/>
      <c r="J27" s="325"/>
      <c r="K27" s="123">
        <v>133</v>
      </c>
      <c r="L27" s="158">
        <v>104</v>
      </c>
      <c r="M27" s="157">
        <v>1</v>
      </c>
      <c r="N27" s="157">
        <v>4</v>
      </c>
      <c r="O27" s="156">
        <v>6310010020</v>
      </c>
      <c r="P27" s="124" t="s">
        <v>248</v>
      </c>
      <c r="Q27" s="155"/>
      <c r="R27" s="154">
        <v>10000</v>
      </c>
      <c r="S27" s="326"/>
      <c r="T27" s="326"/>
      <c r="U27" s="326"/>
      <c r="V27" s="326"/>
      <c r="W27" s="153">
        <v>0</v>
      </c>
      <c r="X27" s="152">
        <v>0</v>
      </c>
      <c r="Y27" s="151">
        <f>Y28+Y29</f>
        <v>83476.01999999999</v>
      </c>
      <c r="Z27" s="151">
        <f>Z28+Z29</f>
        <v>302285.07</v>
      </c>
      <c r="AA27" s="151">
        <f>AA28+AA29</f>
        <v>0</v>
      </c>
      <c r="AB27" s="119">
        <f>AB28+AB29</f>
        <v>28948.799999999999</v>
      </c>
      <c r="AC27" s="131" t="s">
        <v>231</v>
      </c>
    </row>
    <row r="28" spans="1:30" ht="37.5" customHeight="1" x14ac:dyDescent="0.25">
      <c r="A28" s="167"/>
      <c r="B28" s="192"/>
      <c r="C28" s="191"/>
      <c r="D28" s="149"/>
      <c r="E28" s="189"/>
      <c r="F28" s="190"/>
      <c r="G28" s="189"/>
      <c r="H28" s="189"/>
      <c r="I28" s="189"/>
      <c r="J28" s="190" t="s">
        <v>282</v>
      </c>
      <c r="K28" s="123">
        <v>133</v>
      </c>
      <c r="L28" s="158"/>
      <c r="M28" s="157">
        <v>1</v>
      </c>
      <c r="N28" s="157">
        <v>4</v>
      </c>
      <c r="O28" s="156">
        <v>6310010020</v>
      </c>
      <c r="P28" s="124">
        <v>244</v>
      </c>
      <c r="Q28" s="155"/>
      <c r="R28" s="154"/>
      <c r="S28" s="159"/>
      <c r="T28" s="159"/>
      <c r="U28" s="159"/>
      <c r="V28" s="159"/>
      <c r="W28" s="153"/>
      <c r="X28" s="152"/>
      <c r="Y28" s="151">
        <v>102841.87</v>
      </c>
      <c r="Z28" s="151">
        <v>166650.92000000001</v>
      </c>
      <c r="AA28" s="151">
        <v>0</v>
      </c>
      <c r="AB28" s="119">
        <v>28948.799999999999</v>
      </c>
      <c r="AC28" s="131"/>
    </row>
    <row r="29" spans="1:30" ht="37.5" customHeight="1" x14ac:dyDescent="0.25">
      <c r="A29" s="167"/>
      <c r="B29" s="192"/>
      <c r="C29" s="198"/>
      <c r="D29" s="197"/>
      <c r="E29" s="196"/>
      <c r="F29" s="195"/>
      <c r="G29" s="196"/>
      <c r="H29" s="196"/>
      <c r="I29" s="196"/>
      <c r="J29" s="195" t="s">
        <v>282</v>
      </c>
      <c r="K29" s="123">
        <v>133</v>
      </c>
      <c r="L29" s="158"/>
      <c r="M29" s="157">
        <v>1</v>
      </c>
      <c r="N29" s="157">
        <v>4</v>
      </c>
      <c r="O29" s="156">
        <v>6310010020</v>
      </c>
      <c r="P29" s="124">
        <v>247</v>
      </c>
      <c r="Q29" s="155"/>
      <c r="R29" s="154"/>
      <c r="S29" s="159"/>
      <c r="T29" s="159"/>
      <c r="U29" s="159"/>
      <c r="V29" s="159"/>
      <c r="W29" s="153"/>
      <c r="X29" s="152"/>
      <c r="Y29" s="151">
        <v>-19365.849999999999</v>
      </c>
      <c r="Z29" s="151">
        <v>135634.15</v>
      </c>
      <c r="AA29" s="151">
        <v>0</v>
      </c>
      <c r="AB29" s="119">
        <v>0</v>
      </c>
      <c r="AC29" s="131"/>
    </row>
    <row r="30" spans="1:30" ht="37.5" customHeight="1" x14ac:dyDescent="0.25">
      <c r="A30" s="167"/>
      <c r="B30" s="192"/>
      <c r="C30" s="198"/>
      <c r="D30" s="197"/>
      <c r="E30" s="196"/>
      <c r="F30" s="195"/>
      <c r="G30" s="196"/>
      <c r="H30" s="196"/>
      <c r="I30" s="196"/>
      <c r="J30" s="195" t="s">
        <v>44</v>
      </c>
      <c r="K30" s="123">
        <v>133</v>
      </c>
      <c r="L30" s="158"/>
      <c r="M30" s="157">
        <v>1</v>
      </c>
      <c r="N30" s="157">
        <v>4</v>
      </c>
      <c r="O30" s="156">
        <v>6310010020</v>
      </c>
      <c r="P30" s="124">
        <v>540</v>
      </c>
      <c r="Q30" s="155"/>
      <c r="R30" s="154"/>
      <c r="S30" s="159"/>
      <c r="T30" s="159"/>
      <c r="U30" s="159"/>
      <c r="V30" s="159"/>
      <c r="W30" s="153"/>
      <c r="X30" s="152"/>
      <c r="Y30" s="151">
        <v>0</v>
      </c>
      <c r="Z30" s="151">
        <v>21200</v>
      </c>
      <c r="AA30" s="151">
        <v>20100</v>
      </c>
      <c r="AB30" s="119">
        <v>20100</v>
      </c>
      <c r="AC30" s="131"/>
    </row>
    <row r="31" spans="1:30" ht="37.5" customHeight="1" x14ac:dyDescent="0.25">
      <c r="A31" s="167"/>
      <c r="B31" s="192"/>
      <c r="C31" s="198"/>
      <c r="D31" s="197"/>
      <c r="E31" s="196"/>
      <c r="F31" s="195"/>
      <c r="G31" s="196"/>
      <c r="H31" s="196"/>
      <c r="I31" s="196"/>
      <c r="J31" s="195" t="s">
        <v>249</v>
      </c>
      <c r="K31" s="123">
        <v>133</v>
      </c>
      <c r="L31" s="158"/>
      <c r="M31" s="157">
        <v>1</v>
      </c>
      <c r="N31" s="157">
        <v>4</v>
      </c>
      <c r="O31" s="156">
        <v>6310010020</v>
      </c>
      <c r="P31" s="124">
        <v>850</v>
      </c>
      <c r="Q31" s="155"/>
      <c r="R31" s="154"/>
      <c r="S31" s="159"/>
      <c r="T31" s="159"/>
      <c r="U31" s="159"/>
      <c r="V31" s="159"/>
      <c r="W31" s="153"/>
      <c r="X31" s="152"/>
      <c r="Y31" s="151">
        <f>Y32+Y33</f>
        <v>319</v>
      </c>
      <c r="Z31" s="151">
        <f>Z32+Z33</f>
        <v>8319</v>
      </c>
      <c r="AA31" s="151">
        <f>AA33</f>
        <v>8000</v>
      </c>
      <c r="AB31" s="119">
        <f>AB33</f>
        <v>0</v>
      </c>
      <c r="AC31" s="205"/>
      <c r="AD31" s="131"/>
    </row>
    <row r="32" spans="1:30" ht="37.5" customHeight="1" x14ac:dyDescent="0.25">
      <c r="A32" s="167"/>
      <c r="B32" s="192"/>
      <c r="C32" s="198"/>
      <c r="D32" s="197"/>
      <c r="E32" s="196"/>
      <c r="F32" s="195"/>
      <c r="G32" s="196"/>
      <c r="H32" s="196"/>
      <c r="I32" s="196"/>
      <c r="J32" s="195" t="s">
        <v>293</v>
      </c>
      <c r="K32" s="123">
        <v>133</v>
      </c>
      <c r="L32" s="158"/>
      <c r="M32" s="157">
        <v>1</v>
      </c>
      <c r="N32" s="157">
        <v>4</v>
      </c>
      <c r="O32" s="156">
        <v>6310010020</v>
      </c>
      <c r="P32" s="124">
        <v>851</v>
      </c>
      <c r="Q32" s="155"/>
      <c r="R32" s="154"/>
      <c r="S32" s="159"/>
      <c r="T32" s="159"/>
      <c r="U32" s="159"/>
      <c r="V32" s="159"/>
      <c r="W32" s="153"/>
      <c r="X32" s="152"/>
      <c r="Y32" s="151">
        <v>319</v>
      </c>
      <c r="Z32" s="151">
        <v>319</v>
      </c>
      <c r="AA32" s="151">
        <v>0</v>
      </c>
      <c r="AB32" s="119">
        <v>0</v>
      </c>
      <c r="AC32" s="205"/>
      <c r="AD32" s="131"/>
    </row>
    <row r="33" spans="1:29" ht="24" customHeight="1" x14ac:dyDescent="0.25">
      <c r="A33" s="167"/>
      <c r="B33" s="192"/>
      <c r="C33" s="198"/>
      <c r="D33" s="197"/>
      <c r="E33" s="196"/>
      <c r="F33" s="195"/>
      <c r="G33" s="196"/>
      <c r="H33" s="196"/>
      <c r="I33" s="196"/>
      <c r="J33" s="195" t="s">
        <v>249</v>
      </c>
      <c r="K33" s="123">
        <v>133</v>
      </c>
      <c r="L33" s="158"/>
      <c r="M33" s="157">
        <v>1</v>
      </c>
      <c r="N33" s="157">
        <v>4</v>
      </c>
      <c r="O33" s="156">
        <v>6310010020</v>
      </c>
      <c r="P33" s="124">
        <v>853</v>
      </c>
      <c r="Q33" s="155"/>
      <c r="R33" s="154"/>
      <c r="S33" s="159"/>
      <c r="T33" s="159"/>
      <c r="U33" s="159"/>
      <c r="V33" s="159"/>
      <c r="W33" s="153"/>
      <c r="X33" s="152"/>
      <c r="Y33" s="151">
        <v>0</v>
      </c>
      <c r="Z33" s="151">
        <v>8000</v>
      </c>
      <c r="AA33" s="151">
        <v>8000</v>
      </c>
      <c r="AB33" s="119">
        <v>0</v>
      </c>
      <c r="AC33" s="131"/>
    </row>
    <row r="34" spans="1:29" ht="29.25" customHeight="1" x14ac:dyDescent="0.2">
      <c r="A34" s="167"/>
      <c r="B34" s="192"/>
      <c r="C34" s="198"/>
      <c r="D34" s="197"/>
      <c r="E34" s="196"/>
      <c r="F34" s="195"/>
      <c r="G34" s="196"/>
      <c r="H34" s="196"/>
      <c r="I34" s="196"/>
      <c r="J34" s="199" t="s">
        <v>292</v>
      </c>
      <c r="K34" s="148">
        <v>133</v>
      </c>
      <c r="L34" s="204"/>
      <c r="M34" s="170">
        <v>1</v>
      </c>
      <c r="N34" s="170">
        <v>6</v>
      </c>
      <c r="O34" s="146">
        <v>0</v>
      </c>
      <c r="P34" s="145">
        <v>0</v>
      </c>
      <c r="Q34" s="203"/>
      <c r="R34" s="202"/>
      <c r="S34" s="183"/>
      <c r="T34" s="183"/>
      <c r="U34" s="183"/>
      <c r="V34" s="183"/>
      <c r="W34" s="201"/>
      <c r="X34" s="200"/>
      <c r="Y34" s="169">
        <v>0</v>
      </c>
      <c r="Z34" s="169">
        <f t="shared" ref="Z34:AB36" si="2">Z35</f>
        <v>28100</v>
      </c>
      <c r="AA34" s="169">
        <f t="shared" si="2"/>
        <v>28100</v>
      </c>
      <c r="AB34" s="143">
        <f t="shared" si="2"/>
        <v>28100</v>
      </c>
      <c r="AC34" s="131"/>
    </row>
    <row r="35" spans="1:29" ht="88.5" customHeight="1" x14ac:dyDescent="0.25">
      <c r="A35" s="167"/>
      <c r="B35" s="192"/>
      <c r="C35" s="198"/>
      <c r="D35" s="197"/>
      <c r="E35" s="196"/>
      <c r="F35" s="195"/>
      <c r="G35" s="196"/>
      <c r="H35" s="196"/>
      <c r="I35" s="196"/>
      <c r="J35" s="195" t="s">
        <v>278</v>
      </c>
      <c r="K35" s="123">
        <v>133</v>
      </c>
      <c r="L35" s="158"/>
      <c r="M35" s="157">
        <v>1</v>
      </c>
      <c r="N35" s="157">
        <v>6</v>
      </c>
      <c r="O35" s="156">
        <v>6300000000</v>
      </c>
      <c r="P35" s="124">
        <v>0</v>
      </c>
      <c r="Q35" s="155"/>
      <c r="R35" s="154"/>
      <c r="S35" s="159"/>
      <c r="T35" s="159"/>
      <c r="U35" s="159"/>
      <c r="V35" s="159"/>
      <c r="W35" s="153"/>
      <c r="X35" s="152"/>
      <c r="Y35" s="151">
        <v>0</v>
      </c>
      <c r="Z35" s="151">
        <f t="shared" si="2"/>
        <v>28100</v>
      </c>
      <c r="AA35" s="151">
        <f t="shared" si="2"/>
        <v>28100</v>
      </c>
      <c r="AB35" s="119">
        <f t="shared" si="2"/>
        <v>28100</v>
      </c>
      <c r="AC35" s="131"/>
    </row>
    <row r="36" spans="1:29" ht="63.75" customHeight="1" x14ac:dyDescent="0.25">
      <c r="A36" s="167"/>
      <c r="B36" s="192"/>
      <c r="C36" s="198"/>
      <c r="D36" s="197"/>
      <c r="E36" s="196"/>
      <c r="F36" s="195"/>
      <c r="G36" s="196"/>
      <c r="H36" s="196"/>
      <c r="I36" s="196"/>
      <c r="J36" s="195" t="s">
        <v>242</v>
      </c>
      <c r="K36" s="123">
        <v>133</v>
      </c>
      <c r="L36" s="158"/>
      <c r="M36" s="157">
        <v>1</v>
      </c>
      <c r="N36" s="157">
        <v>6</v>
      </c>
      <c r="O36" s="156">
        <v>6310000000</v>
      </c>
      <c r="P36" s="124">
        <v>0</v>
      </c>
      <c r="Q36" s="155"/>
      <c r="R36" s="154"/>
      <c r="S36" s="159"/>
      <c r="T36" s="159"/>
      <c r="U36" s="159"/>
      <c r="V36" s="159"/>
      <c r="W36" s="153"/>
      <c r="X36" s="152"/>
      <c r="Y36" s="151">
        <v>0</v>
      </c>
      <c r="Z36" s="151">
        <f t="shared" si="2"/>
        <v>28100</v>
      </c>
      <c r="AA36" s="151">
        <f t="shared" si="2"/>
        <v>28100</v>
      </c>
      <c r="AB36" s="119">
        <f t="shared" si="2"/>
        <v>28100</v>
      </c>
      <c r="AC36" s="131"/>
    </row>
    <row r="37" spans="1:29" ht="51" customHeight="1" x14ac:dyDescent="0.25">
      <c r="A37" s="167"/>
      <c r="B37" s="192"/>
      <c r="C37" s="198"/>
      <c r="D37" s="197"/>
      <c r="E37" s="196"/>
      <c r="F37" s="195"/>
      <c r="G37" s="196"/>
      <c r="H37" s="196"/>
      <c r="I37" s="196"/>
      <c r="J37" s="195" t="s">
        <v>291</v>
      </c>
      <c r="K37" s="123">
        <v>133</v>
      </c>
      <c r="L37" s="158"/>
      <c r="M37" s="157">
        <v>1</v>
      </c>
      <c r="N37" s="157">
        <v>6</v>
      </c>
      <c r="O37" s="156">
        <v>6310010080</v>
      </c>
      <c r="P37" s="124">
        <v>0</v>
      </c>
      <c r="Q37" s="155"/>
      <c r="R37" s="154"/>
      <c r="S37" s="159"/>
      <c r="T37" s="159"/>
      <c r="U37" s="159"/>
      <c r="V37" s="159"/>
      <c r="W37" s="153"/>
      <c r="X37" s="152"/>
      <c r="Y37" s="151">
        <v>0</v>
      </c>
      <c r="Z37" s="151">
        <f>Z38</f>
        <v>28100</v>
      </c>
      <c r="AA37" s="151">
        <f>AA38</f>
        <v>28100</v>
      </c>
      <c r="AB37" s="119">
        <f>AB38</f>
        <v>28100</v>
      </c>
      <c r="AC37" s="131"/>
    </row>
    <row r="38" spans="1:29" ht="25.5" customHeight="1" x14ac:dyDescent="0.25">
      <c r="A38" s="167"/>
      <c r="B38" s="192"/>
      <c r="C38" s="198"/>
      <c r="D38" s="197"/>
      <c r="E38" s="196"/>
      <c r="F38" s="195"/>
      <c r="G38" s="196"/>
      <c r="H38" s="196"/>
      <c r="I38" s="196"/>
      <c r="J38" s="195" t="s">
        <v>44</v>
      </c>
      <c r="K38" s="123">
        <v>133</v>
      </c>
      <c r="L38" s="158"/>
      <c r="M38" s="157">
        <v>1</v>
      </c>
      <c r="N38" s="157">
        <v>6</v>
      </c>
      <c r="O38" s="156">
        <v>6310010080</v>
      </c>
      <c r="P38" s="124">
        <v>540</v>
      </c>
      <c r="Q38" s="155"/>
      <c r="R38" s="154"/>
      <c r="S38" s="159"/>
      <c r="T38" s="159"/>
      <c r="U38" s="159"/>
      <c r="V38" s="159"/>
      <c r="W38" s="153"/>
      <c r="X38" s="152"/>
      <c r="Y38" s="151">
        <v>0</v>
      </c>
      <c r="Z38" s="151">
        <v>28100</v>
      </c>
      <c r="AA38" s="151">
        <v>28100</v>
      </c>
      <c r="AB38" s="119">
        <v>28100</v>
      </c>
      <c r="AC38" s="131"/>
    </row>
    <row r="39" spans="1:29" ht="15.75" customHeight="1" x14ac:dyDescent="0.2">
      <c r="A39" s="167"/>
      <c r="B39" s="192"/>
      <c r="C39" s="198"/>
      <c r="D39" s="197"/>
      <c r="E39" s="196"/>
      <c r="F39" s="195"/>
      <c r="G39" s="196"/>
      <c r="H39" s="196"/>
      <c r="I39" s="196"/>
      <c r="J39" s="199" t="s">
        <v>221</v>
      </c>
      <c r="K39" s="148">
        <v>133</v>
      </c>
      <c r="L39" s="204"/>
      <c r="M39" s="170">
        <v>1</v>
      </c>
      <c r="N39" s="170">
        <v>11</v>
      </c>
      <c r="O39" s="146">
        <v>0</v>
      </c>
      <c r="P39" s="145">
        <v>0</v>
      </c>
      <c r="Q39" s="203"/>
      <c r="R39" s="202"/>
      <c r="S39" s="183"/>
      <c r="T39" s="183"/>
      <c r="U39" s="183"/>
      <c r="V39" s="183"/>
      <c r="W39" s="201"/>
      <c r="X39" s="200"/>
      <c r="Y39" s="169">
        <f t="shared" ref="Y39:Z41" si="3">Y40</f>
        <v>0</v>
      </c>
      <c r="Z39" s="169">
        <f t="shared" si="3"/>
        <v>15000</v>
      </c>
      <c r="AA39" s="169">
        <v>0</v>
      </c>
      <c r="AB39" s="143">
        <v>0</v>
      </c>
      <c r="AC39" s="131"/>
    </row>
    <row r="40" spans="1:29" ht="39" customHeight="1" x14ac:dyDescent="0.25">
      <c r="A40" s="167"/>
      <c r="B40" s="192"/>
      <c r="C40" s="198"/>
      <c r="D40" s="197"/>
      <c r="E40" s="196"/>
      <c r="F40" s="195"/>
      <c r="G40" s="196"/>
      <c r="H40" s="196"/>
      <c r="I40" s="196"/>
      <c r="J40" s="195" t="s">
        <v>290</v>
      </c>
      <c r="K40" s="123">
        <v>133</v>
      </c>
      <c r="L40" s="158"/>
      <c r="M40" s="157">
        <v>1</v>
      </c>
      <c r="N40" s="157">
        <v>11</v>
      </c>
      <c r="O40" s="156">
        <v>7700000000</v>
      </c>
      <c r="P40" s="124">
        <v>0</v>
      </c>
      <c r="Q40" s="155"/>
      <c r="R40" s="154"/>
      <c r="S40" s="159"/>
      <c r="T40" s="159"/>
      <c r="U40" s="159"/>
      <c r="V40" s="159"/>
      <c r="W40" s="153"/>
      <c r="X40" s="152"/>
      <c r="Y40" s="151"/>
      <c r="Z40" s="151">
        <f t="shared" si="3"/>
        <v>15000</v>
      </c>
      <c r="AA40" s="151">
        <v>0</v>
      </c>
      <c r="AB40" s="119">
        <v>0</v>
      </c>
      <c r="AC40" s="131"/>
    </row>
    <row r="41" spans="1:29" ht="51.75" customHeight="1" x14ac:dyDescent="0.25">
      <c r="A41" s="167"/>
      <c r="B41" s="192"/>
      <c r="C41" s="198"/>
      <c r="D41" s="197"/>
      <c r="E41" s="196"/>
      <c r="F41" s="195"/>
      <c r="G41" s="196"/>
      <c r="H41" s="196"/>
      <c r="I41" s="196"/>
      <c r="J41" s="195" t="s">
        <v>289</v>
      </c>
      <c r="K41" s="123">
        <v>133</v>
      </c>
      <c r="L41" s="158"/>
      <c r="M41" s="157">
        <v>1</v>
      </c>
      <c r="N41" s="157">
        <v>11</v>
      </c>
      <c r="O41" s="156">
        <v>7700000050</v>
      </c>
      <c r="P41" s="124">
        <v>0</v>
      </c>
      <c r="Q41" s="155"/>
      <c r="R41" s="154"/>
      <c r="S41" s="159"/>
      <c r="T41" s="159"/>
      <c r="U41" s="159"/>
      <c r="V41" s="159"/>
      <c r="W41" s="153"/>
      <c r="X41" s="152"/>
      <c r="Y41" s="151"/>
      <c r="Z41" s="151">
        <f t="shared" si="3"/>
        <v>15000</v>
      </c>
      <c r="AA41" s="151">
        <v>0</v>
      </c>
      <c r="AB41" s="119">
        <v>0</v>
      </c>
      <c r="AC41" s="131"/>
    </row>
    <row r="42" spans="1:29" ht="25.5" customHeight="1" x14ac:dyDescent="0.25">
      <c r="A42" s="167"/>
      <c r="B42" s="192"/>
      <c r="C42" s="198"/>
      <c r="D42" s="197"/>
      <c r="E42" s="196"/>
      <c r="F42" s="195"/>
      <c r="G42" s="196"/>
      <c r="H42" s="196"/>
      <c r="I42" s="196"/>
      <c r="J42" s="195" t="s">
        <v>253</v>
      </c>
      <c r="K42" s="123">
        <v>133</v>
      </c>
      <c r="L42" s="158"/>
      <c r="M42" s="157">
        <v>1</v>
      </c>
      <c r="N42" s="157">
        <v>11</v>
      </c>
      <c r="O42" s="156">
        <v>7700000050</v>
      </c>
      <c r="P42" s="124">
        <v>870</v>
      </c>
      <c r="Q42" s="155"/>
      <c r="R42" s="154"/>
      <c r="S42" s="159"/>
      <c r="T42" s="159"/>
      <c r="U42" s="159"/>
      <c r="V42" s="159"/>
      <c r="W42" s="153"/>
      <c r="X42" s="152"/>
      <c r="Y42" s="151"/>
      <c r="Z42" s="151">
        <v>15000</v>
      </c>
      <c r="AA42" s="151">
        <v>0</v>
      </c>
      <c r="AB42" s="119">
        <v>0</v>
      </c>
      <c r="AC42" s="131"/>
    </row>
    <row r="43" spans="1:29" ht="25.5" customHeight="1" x14ac:dyDescent="0.2">
      <c r="A43" s="167"/>
      <c r="B43" s="192"/>
      <c r="C43" s="198"/>
      <c r="D43" s="197"/>
      <c r="E43" s="196"/>
      <c r="F43" s="195"/>
      <c r="G43" s="196"/>
      <c r="H43" s="196"/>
      <c r="I43" s="196"/>
      <c r="J43" s="199" t="s">
        <v>288</v>
      </c>
      <c r="K43" s="148">
        <v>133</v>
      </c>
      <c r="L43" s="158"/>
      <c r="M43" s="170">
        <v>1</v>
      </c>
      <c r="N43" s="170">
        <v>13</v>
      </c>
      <c r="O43" s="146">
        <v>0</v>
      </c>
      <c r="P43" s="145">
        <v>0</v>
      </c>
      <c r="Q43" s="155"/>
      <c r="R43" s="154"/>
      <c r="S43" s="159"/>
      <c r="T43" s="159"/>
      <c r="U43" s="159"/>
      <c r="V43" s="159"/>
      <c r="W43" s="153"/>
      <c r="X43" s="152"/>
      <c r="Y43" s="151"/>
      <c r="Z43" s="169">
        <f t="shared" ref="Z43:AA46" si="4">Z44</f>
        <v>1702.5</v>
      </c>
      <c r="AA43" s="169">
        <f t="shared" si="4"/>
        <v>0</v>
      </c>
      <c r="AB43" s="143">
        <v>0</v>
      </c>
      <c r="AC43" s="131"/>
    </row>
    <row r="44" spans="1:29" ht="39.75" customHeight="1" x14ac:dyDescent="0.25">
      <c r="A44" s="167"/>
      <c r="B44" s="192"/>
      <c r="C44" s="198"/>
      <c r="D44" s="197"/>
      <c r="E44" s="196"/>
      <c r="F44" s="195"/>
      <c r="G44" s="196"/>
      <c r="H44" s="196"/>
      <c r="I44" s="196"/>
      <c r="J44" s="195" t="s">
        <v>287</v>
      </c>
      <c r="K44" s="123">
        <v>133</v>
      </c>
      <c r="L44" s="158"/>
      <c r="M44" s="157">
        <v>1</v>
      </c>
      <c r="N44" s="157">
        <v>13</v>
      </c>
      <c r="O44" s="156">
        <v>7700000000</v>
      </c>
      <c r="P44" s="124">
        <v>0</v>
      </c>
      <c r="Q44" s="155"/>
      <c r="R44" s="154"/>
      <c r="S44" s="159"/>
      <c r="T44" s="159"/>
      <c r="U44" s="159"/>
      <c r="V44" s="159"/>
      <c r="W44" s="153"/>
      <c r="X44" s="152"/>
      <c r="Y44" s="151"/>
      <c r="Z44" s="151">
        <f t="shared" si="4"/>
        <v>1702.5</v>
      </c>
      <c r="AA44" s="151">
        <f t="shared" si="4"/>
        <v>0</v>
      </c>
      <c r="AB44" s="119">
        <f>AB45</f>
        <v>0</v>
      </c>
      <c r="AC44" s="131"/>
    </row>
    <row r="45" spans="1:29" ht="25.5" customHeight="1" x14ac:dyDescent="0.25">
      <c r="A45" s="167"/>
      <c r="B45" s="192"/>
      <c r="C45" s="198"/>
      <c r="D45" s="197"/>
      <c r="E45" s="196"/>
      <c r="F45" s="195"/>
      <c r="G45" s="196"/>
      <c r="H45" s="196"/>
      <c r="I45" s="196"/>
      <c r="J45" s="195" t="s">
        <v>249</v>
      </c>
      <c r="K45" s="123">
        <v>133</v>
      </c>
      <c r="L45" s="158"/>
      <c r="M45" s="157">
        <v>1</v>
      </c>
      <c r="N45" s="157">
        <v>13</v>
      </c>
      <c r="O45" s="156">
        <v>7700095100</v>
      </c>
      <c r="P45" s="124">
        <v>0</v>
      </c>
      <c r="Q45" s="155"/>
      <c r="R45" s="154"/>
      <c r="S45" s="159"/>
      <c r="T45" s="159"/>
      <c r="U45" s="159"/>
      <c r="V45" s="159"/>
      <c r="W45" s="153"/>
      <c r="X45" s="152"/>
      <c r="Y45" s="151"/>
      <c r="Z45" s="151">
        <f t="shared" si="4"/>
        <v>1702.5</v>
      </c>
      <c r="AA45" s="151">
        <f t="shared" si="4"/>
        <v>0</v>
      </c>
      <c r="AB45" s="119">
        <f>AB46</f>
        <v>0</v>
      </c>
      <c r="AC45" s="131"/>
    </row>
    <row r="46" spans="1:29" ht="28.5" customHeight="1" x14ac:dyDescent="0.25">
      <c r="A46" s="167"/>
      <c r="B46" s="192"/>
      <c r="C46" s="198"/>
      <c r="D46" s="197"/>
      <c r="E46" s="196"/>
      <c r="F46" s="195"/>
      <c r="G46" s="196"/>
      <c r="H46" s="196"/>
      <c r="I46" s="196"/>
      <c r="J46" s="195" t="s">
        <v>249</v>
      </c>
      <c r="K46" s="123">
        <v>133</v>
      </c>
      <c r="L46" s="158"/>
      <c r="M46" s="157">
        <v>1</v>
      </c>
      <c r="N46" s="157">
        <v>13</v>
      </c>
      <c r="O46" s="156">
        <v>7700095100</v>
      </c>
      <c r="P46" s="124">
        <v>880</v>
      </c>
      <c r="Q46" s="155"/>
      <c r="R46" s="154"/>
      <c r="S46" s="159"/>
      <c r="T46" s="159"/>
      <c r="U46" s="159"/>
      <c r="V46" s="159"/>
      <c r="W46" s="153"/>
      <c r="X46" s="152"/>
      <c r="Y46" s="151"/>
      <c r="Z46" s="151">
        <f t="shared" si="4"/>
        <v>1702.5</v>
      </c>
      <c r="AA46" s="151">
        <f t="shared" si="4"/>
        <v>0</v>
      </c>
      <c r="AB46" s="119">
        <f>AB47</f>
        <v>0</v>
      </c>
      <c r="AC46" s="131" t="s">
        <v>231</v>
      </c>
    </row>
    <row r="47" spans="1:29" ht="22.5" customHeight="1" x14ac:dyDescent="0.25">
      <c r="A47" s="167"/>
      <c r="B47" s="192"/>
      <c r="C47" s="198"/>
      <c r="D47" s="197"/>
      <c r="E47" s="196"/>
      <c r="F47" s="195"/>
      <c r="G47" s="196"/>
      <c r="H47" s="196"/>
      <c r="I47" s="196"/>
      <c r="J47" s="195" t="s">
        <v>256</v>
      </c>
      <c r="K47" s="123">
        <v>133</v>
      </c>
      <c r="L47" s="158"/>
      <c r="M47" s="157">
        <v>1</v>
      </c>
      <c r="N47" s="157">
        <v>13</v>
      </c>
      <c r="O47" s="156">
        <v>7700095100</v>
      </c>
      <c r="P47" s="124">
        <v>853</v>
      </c>
      <c r="Q47" s="155"/>
      <c r="R47" s="154"/>
      <c r="S47" s="159"/>
      <c r="T47" s="159"/>
      <c r="U47" s="159"/>
      <c r="V47" s="159"/>
      <c r="W47" s="153"/>
      <c r="X47" s="152"/>
      <c r="Y47" s="151"/>
      <c r="Z47" s="151">
        <v>1702.5</v>
      </c>
      <c r="AA47" s="151">
        <v>0</v>
      </c>
      <c r="AB47" s="119">
        <v>0</v>
      </c>
      <c r="AC47" s="131" t="s">
        <v>231</v>
      </c>
    </row>
    <row r="48" spans="1:29" ht="17.25" customHeight="1" x14ac:dyDescent="0.2">
      <c r="A48" s="167"/>
      <c r="B48" s="333" t="s">
        <v>219</v>
      </c>
      <c r="C48" s="333"/>
      <c r="D48" s="333"/>
      <c r="E48" s="333"/>
      <c r="F48" s="333"/>
      <c r="G48" s="333"/>
      <c r="H48" s="333"/>
      <c r="I48" s="333"/>
      <c r="J48" s="334"/>
      <c r="K48" s="148">
        <v>133</v>
      </c>
      <c r="L48" s="158">
        <v>200</v>
      </c>
      <c r="M48" s="170">
        <v>2</v>
      </c>
      <c r="N48" s="170">
        <v>0</v>
      </c>
      <c r="O48" s="146">
        <v>0</v>
      </c>
      <c r="P48" s="145">
        <v>0</v>
      </c>
      <c r="Q48" s="155"/>
      <c r="R48" s="154">
        <v>0</v>
      </c>
      <c r="S48" s="335"/>
      <c r="T48" s="335"/>
      <c r="U48" s="335"/>
      <c r="V48" s="335"/>
      <c r="W48" s="153">
        <v>0</v>
      </c>
      <c r="X48" s="152">
        <v>0</v>
      </c>
      <c r="Y48" s="151">
        <v>0</v>
      </c>
      <c r="Z48" s="169">
        <f t="shared" ref="Z48:AB51" si="5">Z49</f>
        <v>102000</v>
      </c>
      <c r="AA48" s="169">
        <f t="shared" si="5"/>
        <v>103000</v>
      </c>
      <c r="AB48" s="168">
        <f t="shared" si="5"/>
        <v>107100</v>
      </c>
      <c r="AC48" s="131" t="s">
        <v>231</v>
      </c>
    </row>
    <row r="49" spans="1:29" ht="22.5" customHeight="1" x14ac:dyDescent="0.2">
      <c r="A49" s="167"/>
      <c r="B49" s="192"/>
      <c r="C49" s="194"/>
      <c r="D49" s="336" t="s">
        <v>218</v>
      </c>
      <c r="E49" s="336"/>
      <c r="F49" s="336"/>
      <c r="G49" s="336"/>
      <c r="H49" s="336"/>
      <c r="I49" s="336"/>
      <c r="J49" s="337"/>
      <c r="K49" s="148">
        <v>133</v>
      </c>
      <c r="L49" s="158">
        <v>203</v>
      </c>
      <c r="M49" s="170">
        <v>2</v>
      </c>
      <c r="N49" s="170">
        <v>3</v>
      </c>
      <c r="O49" s="146">
        <v>0</v>
      </c>
      <c r="P49" s="145">
        <v>0</v>
      </c>
      <c r="Q49" s="155"/>
      <c r="R49" s="154">
        <v>0</v>
      </c>
      <c r="S49" s="335"/>
      <c r="T49" s="335"/>
      <c r="U49" s="335"/>
      <c r="V49" s="335"/>
      <c r="W49" s="153">
        <v>0</v>
      </c>
      <c r="X49" s="152">
        <v>0</v>
      </c>
      <c r="Y49" s="151">
        <v>0</v>
      </c>
      <c r="Z49" s="169">
        <f t="shared" si="5"/>
        <v>102000</v>
      </c>
      <c r="AA49" s="169">
        <f t="shared" si="5"/>
        <v>103000</v>
      </c>
      <c r="AB49" s="168">
        <f t="shared" si="5"/>
        <v>107100</v>
      </c>
      <c r="AC49" s="131" t="s">
        <v>231</v>
      </c>
    </row>
    <row r="50" spans="1:29" ht="57.75" customHeight="1" x14ac:dyDescent="0.25">
      <c r="A50" s="167"/>
      <c r="B50" s="192"/>
      <c r="C50" s="191"/>
      <c r="D50" s="193"/>
      <c r="E50" s="338" t="s">
        <v>283</v>
      </c>
      <c r="F50" s="338"/>
      <c r="G50" s="338"/>
      <c r="H50" s="338"/>
      <c r="I50" s="338"/>
      <c r="J50" s="339"/>
      <c r="K50" s="123">
        <v>133</v>
      </c>
      <c r="L50" s="158">
        <v>203</v>
      </c>
      <c r="M50" s="157">
        <v>2</v>
      </c>
      <c r="N50" s="157">
        <v>3</v>
      </c>
      <c r="O50" s="156">
        <v>6000000000</v>
      </c>
      <c r="P50" s="124">
        <v>0</v>
      </c>
      <c r="Q50" s="155"/>
      <c r="R50" s="154">
        <v>0</v>
      </c>
      <c r="S50" s="326"/>
      <c r="T50" s="326"/>
      <c r="U50" s="326"/>
      <c r="V50" s="326"/>
      <c r="W50" s="153">
        <v>0</v>
      </c>
      <c r="X50" s="152">
        <v>0</v>
      </c>
      <c r="Y50" s="151">
        <v>0</v>
      </c>
      <c r="Z50" s="151">
        <f t="shared" si="5"/>
        <v>102000</v>
      </c>
      <c r="AA50" s="151">
        <f t="shared" si="5"/>
        <v>103000</v>
      </c>
      <c r="AB50" s="119">
        <f t="shared" si="5"/>
        <v>107100</v>
      </c>
      <c r="AC50" s="131" t="s">
        <v>231</v>
      </c>
    </row>
    <row r="51" spans="1:29" ht="46.5" customHeight="1" x14ac:dyDescent="0.25">
      <c r="A51" s="167"/>
      <c r="B51" s="192"/>
      <c r="C51" s="191"/>
      <c r="D51" s="149"/>
      <c r="E51" s="190"/>
      <c r="F51" s="338" t="s">
        <v>257</v>
      </c>
      <c r="G51" s="338"/>
      <c r="H51" s="338"/>
      <c r="I51" s="338"/>
      <c r="J51" s="339"/>
      <c r="K51" s="123">
        <v>133</v>
      </c>
      <c r="L51" s="158">
        <v>203</v>
      </c>
      <c r="M51" s="157">
        <v>2</v>
      </c>
      <c r="N51" s="157">
        <v>3</v>
      </c>
      <c r="O51" s="156">
        <v>6320000000</v>
      </c>
      <c r="P51" s="124">
        <v>0</v>
      </c>
      <c r="Q51" s="155"/>
      <c r="R51" s="154">
        <v>0</v>
      </c>
      <c r="S51" s="326"/>
      <c r="T51" s="326"/>
      <c r="U51" s="326"/>
      <c r="V51" s="326"/>
      <c r="W51" s="153">
        <v>0</v>
      </c>
      <c r="X51" s="152">
        <v>0</v>
      </c>
      <c r="Y51" s="151">
        <v>0</v>
      </c>
      <c r="Z51" s="151">
        <f t="shared" si="5"/>
        <v>102000</v>
      </c>
      <c r="AA51" s="151">
        <f t="shared" si="5"/>
        <v>103000</v>
      </c>
      <c r="AB51" s="119">
        <f t="shared" si="5"/>
        <v>107100</v>
      </c>
      <c r="AC51" s="131"/>
    </row>
    <row r="52" spans="1:29" ht="36.75" customHeight="1" x14ac:dyDescent="0.25">
      <c r="A52" s="167"/>
      <c r="B52" s="192"/>
      <c r="C52" s="191"/>
      <c r="D52" s="149"/>
      <c r="E52" s="189"/>
      <c r="F52" s="190"/>
      <c r="G52" s="338" t="s">
        <v>258</v>
      </c>
      <c r="H52" s="338"/>
      <c r="I52" s="338"/>
      <c r="J52" s="339"/>
      <c r="K52" s="123">
        <v>133</v>
      </c>
      <c r="L52" s="158">
        <v>203</v>
      </c>
      <c r="M52" s="157">
        <v>2</v>
      </c>
      <c r="N52" s="157">
        <v>3</v>
      </c>
      <c r="O52" s="156">
        <v>6320051180</v>
      </c>
      <c r="P52" s="124">
        <v>0</v>
      </c>
      <c r="Q52" s="155"/>
      <c r="R52" s="154">
        <v>10000</v>
      </c>
      <c r="S52" s="326"/>
      <c r="T52" s="326"/>
      <c r="U52" s="326"/>
      <c r="V52" s="326"/>
      <c r="W52" s="153">
        <v>0</v>
      </c>
      <c r="X52" s="152">
        <v>0</v>
      </c>
      <c r="Y52" s="151">
        <v>0</v>
      </c>
      <c r="Z52" s="151">
        <f>Z53+Z57</f>
        <v>102000</v>
      </c>
      <c r="AA52" s="151">
        <f>AA53+AA56</f>
        <v>103000</v>
      </c>
      <c r="AB52" s="119">
        <f>AB53+AB56</f>
        <v>107100</v>
      </c>
      <c r="AC52" s="131"/>
    </row>
    <row r="53" spans="1:29" ht="34.5" customHeight="1" x14ac:dyDescent="0.25">
      <c r="A53" s="167"/>
      <c r="B53" s="192"/>
      <c r="C53" s="191"/>
      <c r="D53" s="149"/>
      <c r="E53" s="189"/>
      <c r="F53" s="190"/>
      <c r="G53" s="161"/>
      <c r="H53" s="161"/>
      <c r="I53" s="161"/>
      <c r="J53" s="160" t="s">
        <v>244</v>
      </c>
      <c r="K53" s="123">
        <v>133</v>
      </c>
      <c r="L53" s="158"/>
      <c r="M53" s="157">
        <v>2</v>
      </c>
      <c r="N53" s="157">
        <v>3</v>
      </c>
      <c r="O53" s="156">
        <v>6320051180</v>
      </c>
      <c r="P53" s="124">
        <v>120</v>
      </c>
      <c r="Q53" s="155"/>
      <c r="R53" s="154"/>
      <c r="S53" s="159"/>
      <c r="T53" s="159"/>
      <c r="U53" s="159"/>
      <c r="V53" s="159"/>
      <c r="W53" s="153"/>
      <c r="X53" s="152"/>
      <c r="Y53" s="151">
        <v>0</v>
      </c>
      <c r="Z53" s="151">
        <f>Z54+Z55</f>
        <v>101556</v>
      </c>
      <c r="AA53" s="151">
        <f>AA54+AA55</f>
        <v>101556</v>
      </c>
      <c r="AB53" s="119">
        <f>AB54+AB55</f>
        <v>101556</v>
      </c>
      <c r="AC53" s="131"/>
    </row>
    <row r="54" spans="1:29" ht="23.25" customHeight="1" x14ac:dyDescent="0.25">
      <c r="A54" s="167"/>
      <c r="B54" s="192"/>
      <c r="C54" s="191"/>
      <c r="D54" s="149"/>
      <c r="E54" s="189"/>
      <c r="F54" s="190"/>
      <c r="G54" s="161"/>
      <c r="H54" s="161"/>
      <c r="I54" s="161"/>
      <c r="J54" s="160" t="s">
        <v>286</v>
      </c>
      <c r="K54" s="123">
        <v>133</v>
      </c>
      <c r="L54" s="158"/>
      <c r="M54" s="157">
        <v>2</v>
      </c>
      <c r="N54" s="157">
        <v>3</v>
      </c>
      <c r="O54" s="156">
        <v>6320051180</v>
      </c>
      <c r="P54" s="124">
        <v>121</v>
      </c>
      <c r="Q54" s="155"/>
      <c r="R54" s="154"/>
      <c r="S54" s="159"/>
      <c r="T54" s="159"/>
      <c r="U54" s="159"/>
      <c r="V54" s="159"/>
      <c r="W54" s="153"/>
      <c r="X54" s="152"/>
      <c r="Y54" s="151">
        <v>0</v>
      </c>
      <c r="Z54" s="151">
        <v>78000</v>
      </c>
      <c r="AA54" s="151">
        <v>78000</v>
      </c>
      <c r="AB54" s="119">
        <v>78000</v>
      </c>
      <c r="AC54" s="131"/>
    </row>
    <row r="55" spans="1:29" ht="57" customHeight="1" x14ac:dyDescent="0.25">
      <c r="A55" s="167"/>
      <c r="B55" s="192"/>
      <c r="C55" s="191"/>
      <c r="D55" s="149"/>
      <c r="E55" s="189"/>
      <c r="F55" s="190"/>
      <c r="G55" s="161"/>
      <c r="H55" s="161"/>
      <c r="I55" s="161"/>
      <c r="J55" s="160" t="s">
        <v>285</v>
      </c>
      <c r="K55" s="123">
        <v>133</v>
      </c>
      <c r="L55" s="158"/>
      <c r="M55" s="157">
        <v>2</v>
      </c>
      <c r="N55" s="157">
        <v>3</v>
      </c>
      <c r="O55" s="156">
        <v>6320051180</v>
      </c>
      <c r="P55" s="124">
        <v>129</v>
      </c>
      <c r="Q55" s="155"/>
      <c r="R55" s="154"/>
      <c r="S55" s="159"/>
      <c r="T55" s="159"/>
      <c r="U55" s="159"/>
      <c r="V55" s="159"/>
      <c r="W55" s="153"/>
      <c r="X55" s="152"/>
      <c r="Y55" s="151">
        <v>0</v>
      </c>
      <c r="Z55" s="151">
        <v>23556</v>
      </c>
      <c r="AA55" s="151">
        <v>23556</v>
      </c>
      <c r="AB55" s="119">
        <v>23556</v>
      </c>
      <c r="AC55" s="131" t="s">
        <v>231</v>
      </c>
    </row>
    <row r="56" spans="1:29" ht="34.5" customHeight="1" x14ac:dyDescent="0.25">
      <c r="A56" s="167"/>
      <c r="B56" s="192"/>
      <c r="C56" s="191"/>
      <c r="D56" s="149"/>
      <c r="E56" s="189"/>
      <c r="F56" s="190"/>
      <c r="G56" s="161"/>
      <c r="H56" s="161"/>
      <c r="I56" s="161"/>
      <c r="J56" s="160" t="s">
        <v>247</v>
      </c>
      <c r="K56" s="123">
        <v>133</v>
      </c>
      <c r="L56" s="158">
        <v>203</v>
      </c>
      <c r="M56" s="157">
        <v>2</v>
      </c>
      <c r="N56" s="157">
        <v>3</v>
      </c>
      <c r="O56" s="156">
        <v>6320051180</v>
      </c>
      <c r="P56" s="124">
        <v>240</v>
      </c>
      <c r="Q56" s="155"/>
      <c r="R56" s="154"/>
      <c r="S56" s="159"/>
      <c r="T56" s="159"/>
      <c r="U56" s="159"/>
      <c r="V56" s="159"/>
      <c r="W56" s="153"/>
      <c r="X56" s="152"/>
      <c r="Y56" s="151">
        <v>0</v>
      </c>
      <c r="Z56" s="151">
        <v>444</v>
      </c>
      <c r="AA56" s="151">
        <v>1444</v>
      </c>
      <c r="AB56" s="119">
        <v>5544</v>
      </c>
      <c r="AC56" s="131" t="s">
        <v>231</v>
      </c>
    </row>
    <row r="57" spans="1:29" ht="16.5" customHeight="1" x14ac:dyDescent="0.25">
      <c r="A57" s="167"/>
      <c r="B57" s="192"/>
      <c r="C57" s="191"/>
      <c r="D57" s="149"/>
      <c r="E57" s="189"/>
      <c r="F57" s="190"/>
      <c r="G57" s="324" t="s">
        <v>281</v>
      </c>
      <c r="H57" s="324"/>
      <c r="I57" s="324"/>
      <c r="J57" s="325"/>
      <c r="K57" s="123">
        <v>133</v>
      </c>
      <c r="L57" s="158">
        <v>203</v>
      </c>
      <c r="M57" s="157">
        <v>2</v>
      </c>
      <c r="N57" s="157">
        <v>3</v>
      </c>
      <c r="O57" s="156">
        <v>6320051180</v>
      </c>
      <c r="P57" s="124">
        <v>244</v>
      </c>
      <c r="Q57" s="155"/>
      <c r="R57" s="154">
        <v>10000</v>
      </c>
      <c r="S57" s="326"/>
      <c r="T57" s="326"/>
      <c r="U57" s="326"/>
      <c r="V57" s="326"/>
      <c r="W57" s="153">
        <v>0</v>
      </c>
      <c r="X57" s="152">
        <v>0</v>
      </c>
      <c r="Y57" s="151">
        <v>0</v>
      </c>
      <c r="Z57" s="151">
        <v>444</v>
      </c>
      <c r="AA57" s="151">
        <v>1444</v>
      </c>
      <c r="AB57" s="119">
        <v>5544</v>
      </c>
      <c r="AC57" s="131" t="s">
        <v>231</v>
      </c>
    </row>
    <row r="58" spans="1:29" ht="22.5" customHeight="1" x14ac:dyDescent="0.2">
      <c r="A58" s="167"/>
      <c r="B58" s="340" t="s">
        <v>217</v>
      </c>
      <c r="C58" s="340"/>
      <c r="D58" s="340"/>
      <c r="E58" s="340"/>
      <c r="F58" s="340"/>
      <c r="G58" s="340"/>
      <c r="H58" s="340"/>
      <c r="I58" s="340"/>
      <c r="J58" s="341"/>
      <c r="K58" s="148">
        <v>133</v>
      </c>
      <c r="L58" s="158">
        <v>300</v>
      </c>
      <c r="M58" s="170">
        <v>3</v>
      </c>
      <c r="N58" s="170">
        <v>0</v>
      </c>
      <c r="O58" s="146">
        <v>0</v>
      </c>
      <c r="P58" s="145">
        <v>0</v>
      </c>
      <c r="Q58" s="155"/>
      <c r="R58" s="154">
        <v>0</v>
      </c>
      <c r="S58" s="335"/>
      <c r="T58" s="335"/>
      <c r="U58" s="335"/>
      <c r="V58" s="335"/>
      <c r="W58" s="153">
        <v>0</v>
      </c>
      <c r="X58" s="152">
        <v>0</v>
      </c>
      <c r="Y58" s="151">
        <f t="shared" ref="Y58:Y63" si="6">Y59</f>
        <v>0</v>
      </c>
      <c r="Z58" s="169">
        <f>Z59+Z65</f>
        <v>123300</v>
      </c>
      <c r="AA58" s="169">
        <f>AA59+AA65</f>
        <v>4119</v>
      </c>
      <c r="AB58" s="168">
        <f>AB59+AB65</f>
        <v>0</v>
      </c>
      <c r="AC58" s="131" t="s">
        <v>231</v>
      </c>
    </row>
    <row r="59" spans="1:29" ht="15" customHeight="1" x14ac:dyDescent="0.2">
      <c r="A59" s="167"/>
      <c r="B59" s="174"/>
      <c r="C59" s="173"/>
      <c r="D59" s="344" t="s">
        <v>216</v>
      </c>
      <c r="E59" s="344"/>
      <c r="F59" s="344"/>
      <c r="G59" s="344"/>
      <c r="H59" s="344"/>
      <c r="I59" s="344"/>
      <c r="J59" s="345"/>
      <c r="K59" s="148">
        <v>133</v>
      </c>
      <c r="L59" s="158">
        <v>310</v>
      </c>
      <c r="M59" s="170">
        <v>3</v>
      </c>
      <c r="N59" s="170">
        <v>10</v>
      </c>
      <c r="O59" s="146">
        <v>0</v>
      </c>
      <c r="P59" s="145">
        <v>0</v>
      </c>
      <c r="Q59" s="155"/>
      <c r="R59" s="154">
        <v>0</v>
      </c>
      <c r="S59" s="335"/>
      <c r="T59" s="335"/>
      <c r="U59" s="335"/>
      <c r="V59" s="335"/>
      <c r="W59" s="153">
        <v>0</v>
      </c>
      <c r="X59" s="152">
        <v>0</v>
      </c>
      <c r="Y59" s="151">
        <f t="shared" si="6"/>
        <v>0</v>
      </c>
      <c r="Z59" s="169">
        <f>Z60</f>
        <v>117300</v>
      </c>
      <c r="AA59" s="169">
        <f t="shared" ref="Z59:AB63" si="7">AA60</f>
        <v>0</v>
      </c>
      <c r="AB59" s="143">
        <f>AB60</f>
        <v>0</v>
      </c>
      <c r="AC59" s="131" t="s">
        <v>231</v>
      </c>
    </row>
    <row r="60" spans="1:29" ht="55.5" customHeight="1" x14ac:dyDescent="0.25">
      <c r="A60" s="167"/>
      <c r="B60" s="174"/>
      <c r="C60" s="128"/>
      <c r="D60" s="171"/>
      <c r="E60" s="338" t="s">
        <v>283</v>
      </c>
      <c r="F60" s="338"/>
      <c r="G60" s="338"/>
      <c r="H60" s="338"/>
      <c r="I60" s="338"/>
      <c r="J60" s="339"/>
      <c r="K60" s="123">
        <v>133</v>
      </c>
      <c r="L60" s="158">
        <v>310</v>
      </c>
      <c r="M60" s="157">
        <v>3</v>
      </c>
      <c r="N60" s="157">
        <v>10</v>
      </c>
      <c r="O60" s="156">
        <v>6300000000</v>
      </c>
      <c r="P60" s="124">
        <v>0</v>
      </c>
      <c r="Q60" s="155"/>
      <c r="R60" s="154">
        <v>0</v>
      </c>
      <c r="S60" s="326"/>
      <c r="T60" s="326"/>
      <c r="U60" s="326"/>
      <c r="V60" s="326"/>
      <c r="W60" s="153">
        <v>0</v>
      </c>
      <c r="X60" s="152">
        <v>0</v>
      </c>
      <c r="Y60" s="151">
        <f t="shared" si="6"/>
        <v>0</v>
      </c>
      <c r="Z60" s="151">
        <f t="shared" si="7"/>
        <v>117300</v>
      </c>
      <c r="AA60" s="151">
        <f t="shared" si="7"/>
        <v>0</v>
      </c>
      <c r="AB60" s="119">
        <f>AB61</f>
        <v>0</v>
      </c>
      <c r="AC60" s="131"/>
    </row>
    <row r="61" spans="1:29" ht="48.75" customHeight="1" x14ac:dyDescent="0.25">
      <c r="A61" s="167"/>
      <c r="B61" s="174"/>
      <c r="C61" s="128"/>
      <c r="D61" s="172"/>
      <c r="E61" s="175"/>
      <c r="F61" s="327" t="s">
        <v>259</v>
      </c>
      <c r="G61" s="327"/>
      <c r="H61" s="327"/>
      <c r="I61" s="327"/>
      <c r="J61" s="328"/>
      <c r="K61" s="123">
        <v>133</v>
      </c>
      <c r="L61" s="158">
        <v>310</v>
      </c>
      <c r="M61" s="157">
        <v>3</v>
      </c>
      <c r="N61" s="157">
        <v>10</v>
      </c>
      <c r="O61" s="156">
        <v>6330000000</v>
      </c>
      <c r="P61" s="124">
        <v>0</v>
      </c>
      <c r="Q61" s="155"/>
      <c r="R61" s="154">
        <v>0</v>
      </c>
      <c r="S61" s="326"/>
      <c r="T61" s="326"/>
      <c r="U61" s="326"/>
      <c r="V61" s="326"/>
      <c r="W61" s="153">
        <v>0</v>
      </c>
      <c r="X61" s="152">
        <v>0</v>
      </c>
      <c r="Y61" s="151">
        <f t="shared" si="6"/>
        <v>0</v>
      </c>
      <c r="Z61" s="151">
        <f t="shared" si="7"/>
        <v>117300</v>
      </c>
      <c r="AA61" s="151">
        <f t="shared" si="7"/>
        <v>0</v>
      </c>
      <c r="AB61" s="119">
        <f>AB62</f>
        <v>0</v>
      </c>
      <c r="AC61" s="131"/>
    </row>
    <row r="62" spans="1:29" ht="48.75" customHeight="1" x14ac:dyDescent="0.25">
      <c r="A62" s="167"/>
      <c r="B62" s="174"/>
      <c r="C62" s="128"/>
      <c r="D62" s="172"/>
      <c r="E62" s="175"/>
      <c r="F62" s="175"/>
      <c r="G62" s="176"/>
      <c r="H62" s="176"/>
      <c r="I62" s="176"/>
      <c r="J62" s="175" t="s">
        <v>260</v>
      </c>
      <c r="K62" s="123">
        <v>133</v>
      </c>
      <c r="L62" s="158">
        <v>310</v>
      </c>
      <c r="M62" s="157">
        <v>3</v>
      </c>
      <c r="N62" s="157">
        <v>10</v>
      </c>
      <c r="O62" s="156">
        <v>6330095020</v>
      </c>
      <c r="P62" s="124">
        <v>0</v>
      </c>
      <c r="Q62" s="155"/>
      <c r="R62" s="154"/>
      <c r="S62" s="159"/>
      <c r="T62" s="159"/>
      <c r="U62" s="159"/>
      <c r="V62" s="159"/>
      <c r="W62" s="153"/>
      <c r="X62" s="152"/>
      <c r="Y62" s="151">
        <f t="shared" si="6"/>
        <v>0</v>
      </c>
      <c r="Z62" s="151">
        <f t="shared" si="7"/>
        <v>117300</v>
      </c>
      <c r="AA62" s="151">
        <f t="shared" si="7"/>
        <v>0</v>
      </c>
      <c r="AB62" s="119">
        <f>AB63</f>
        <v>0</v>
      </c>
      <c r="AC62" s="131" t="s">
        <v>231</v>
      </c>
    </row>
    <row r="63" spans="1:29" ht="36" customHeight="1" x14ac:dyDescent="0.25">
      <c r="A63" s="167"/>
      <c r="B63" s="174"/>
      <c r="C63" s="128"/>
      <c r="D63" s="172"/>
      <c r="E63" s="175"/>
      <c r="F63" s="175"/>
      <c r="G63" s="176"/>
      <c r="H63" s="176"/>
      <c r="I63" s="176"/>
      <c r="J63" s="175" t="s">
        <v>282</v>
      </c>
      <c r="K63" s="123">
        <v>133</v>
      </c>
      <c r="L63" s="158">
        <v>310</v>
      </c>
      <c r="M63" s="157">
        <v>3</v>
      </c>
      <c r="N63" s="157">
        <v>10</v>
      </c>
      <c r="O63" s="156">
        <v>6330095020</v>
      </c>
      <c r="P63" s="124">
        <v>240</v>
      </c>
      <c r="Q63" s="155"/>
      <c r="R63" s="154"/>
      <c r="S63" s="159"/>
      <c r="T63" s="159"/>
      <c r="U63" s="159"/>
      <c r="V63" s="159"/>
      <c r="W63" s="153"/>
      <c r="X63" s="152"/>
      <c r="Y63" s="151">
        <f t="shared" si="6"/>
        <v>0</v>
      </c>
      <c r="Z63" s="151">
        <f t="shared" si="7"/>
        <v>117300</v>
      </c>
      <c r="AA63" s="151">
        <f t="shared" si="7"/>
        <v>0</v>
      </c>
      <c r="AB63" s="119">
        <f>AB64</f>
        <v>0</v>
      </c>
      <c r="AC63" s="131"/>
    </row>
    <row r="64" spans="1:29" ht="39" customHeight="1" x14ac:dyDescent="0.25">
      <c r="A64" s="167"/>
      <c r="B64" s="174"/>
      <c r="C64" s="128"/>
      <c r="D64" s="172"/>
      <c r="E64" s="176"/>
      <c r="F64" s="175"/>
      <c r="G64" s="327" t="s">
        <v>281</v>
      </c>
      <c r="H64" s="327"/>
      <c r="I64" s="327"/>
      <c r="J64" s="328"/>
      <c r="K64" s="123">
        <v>133</v>
      </c>
      <c r="L64" s="158">
        <v>310</v>
      </c>
      <c r="M64" s="157">
        <v>3</v>
      </c>
      <c r="N64" s="157">
        <v>10</v>
      </c>
      <c r="O64" s="156">
        <v>6330095020</v>
      </c>
      <c r="P64" s="124">
        <v>244</v>
      </c>
      <c r="Q64" s="155"/>
      <c r="R64" s="154">
        <v>10000</v>
      </c>
      <c r="S64" s="326"/>
      <c r="T64" s="326"/>
      <c r="U64" s="326"/>
      <c r="V64" s="326"/>
      <c r="W64" s="153">
        <v>0</v>
      </c>
      <c r="X64" s="152">
        <v>0</v>
      </c>
      <c r="Y64" s="151">
        <v>0</v>
      </c>
      <c r="Z64" s="151">
        <v>117300</v>
      </c>
      <c r="AA64" s="151">
        <v>0</v>
      </c>
      <c r="AB64" s="119">
        <v>0</v>
      </c>
      <c r="AC64" s="131"/>
    </row>
    <row r="65" spans="1:29" ht="36" customHeight="1" x14ac:dyDescent="0.2">
      <c r="A65" s="167"/>
      <c r="B65" s="174"/>
      <c r="C65" s="182"/>
      <c r="D65" s="181"/>
      <c r="E65" s="180"/>
      <c r="F65" s="179"/>
      <c r="G65" s="180"/>
      <c r="H65" s="180"/>
      <c r="I65" s="180"/>
      <c r="J65" s="188" t="s">
        <v>215</v>
      </c>
      <c r="K65" s="123">
        <v>133</v>
      </c>
      <c r="L65" s="158"/>
      <c r="M65" s="157">
        <v>3</v>
      </c>
      <c r="N65" s="157">
        <v>14</v>
      </c>
      <c r="O65" s="156">
        <v>0</v>
      </c>
      <c r="P65" s="124">
        <v>0</v>
      </c>
      <c r="Q65" s="155"/>
      <c r="R65" s="154"/>
      <c r="S65" s="159"/>
      <c r="T65" s="159"/>
      <c r="U65" s="159"/>
      <c r="V65" s="159"/>
      <c r="W65" s="153"/>
      <c r="X65" s="152"/>
      <c r="Y65" s="151">
        <v>0</v>
      </c>
      <c r="Z65" s="169">
        <f t="shared" ref="Z65:AB68" si="8">Z66</f>
        <v>6000</v>
      </c>
      <c r="AA65" s="169">
        <f t="shared" si="8"/>
        <v>4119</v>
      </c>
      <c r="AB65" s="143">
        <f t="shared" si="8"/>
        <v>0</v>
      </c>
      <c r="AC65" s="131"/>
    </row>
    <row r="66" spans="1:29" ht="24" customHeight="1" x14ac:dyDescent="0.25">
      <c r="A66" s="167"/>
      <c r="B66" s="174"/>
      <c r="C66" s="182"/>
      <c r="D66" s="181"/>
      <c r="E66" s="180"/>
      <c r="F66" s="179"/>
      <c r="G66" s="180"/>
      <c r="H66" s="180"/>
      <c r="I66" s="180"/>
      <c r="J66" s="179" t="s">
        <v>284</v>
      </c>
      <c r="K66" s="123">
        <v>133</v>
      </c>
      <c r="L66" s="158"/>
      <c r="M66" s="157">
        <v>3</v>
      </c>
      <c r="N66" s="157">
        <v>14</v>
      </c>
      <c r="O66" s="156">
        <v>7700000000</v>
      </c>
      <c r="P66" s="124">
        <v>0</v>
      </c>
      <c r="Q66" s="155"/>
      <c r="R66" s="154"/>
      <c r="S66" s="159"/>
      <c r="T66" s="159"/>
      <c r="U66" s="159"/>
      <c r="V66" s="159"/>
      <c r="W66" s="153"/>
      <c r="X66" s="152"/>
      <c r="Y66" s="151">
        <v>0</v>
      </c>
      <c r="Z66" s="151">
        <f t="shared" si="8"/>
        <v>6000</v>
      </c>
      <c r="AA66" s="151">
        <f t="shared" si="8"/>
        <v>4119</v>
      </c>
      <c r="AB66" s="119">
        <f t="shared" si="8"/>
        <v>0</v>
      </c>
      <c r="AC66" s="131"/>
    </row>
    <row r="67" spans="1:29" ht="24" customHeight="1" x14ac:dyDescent="0.25">
      <c r="A67" s="167"/>
      <c r="B67" s="174"/>
      <c r="C67" s="182"/>
      <c r="D67" s="181"/>
      <c r="E67" s="180"/>
      <c r="F67" s="179"/>
      <c r="G67" s="180"/>
      <c r="H67" s="180"/>
      <c r="I67" s="180"/>
      <c r="J67" s="179" t="s">
        <v>262</v>
      </c>
      <c r="K67" s="123">
        <v>133</v>
      </c>
      <c r="L67" s="158"/>
      <c r="M67" s="157">
        <v>3</v>
      </c>
      <c r="N67" s="157">
        <v>14</v>
      </c>
      <c r="O67" s="156">
        <v>7700020040</v>
      </c>
      <c r="P67" s="124">
        <v>0</v>
      </c>
      <c r="Q67" s="155"/>
      <c r="R67" s="154"/>
      <c r="S67" s="159"/>
      <c r="T67" s="159"/>
      <c r="U67" s="159"/>
      <c r="V67" s="159"/>
      <c r="W67" s="153"/>
      <c r="X67" s="152"/>
      <c r="Y67" s="151">
        <v>0</v>
      </c>
      <c r="Z67" s="151">
        <f t="shared" si="8"/>
        <v>6000</v>
      </c>
      <c r="AA67" s="151">
        <f t="shared" si="8"/>
        <v>4119</v>
      </c>
      <c r="AB67" s="119">
        <f t="shared" si="8"/>
        <v>0</v>
      </c>
      <c r="AC67" s="131"/>
    </row>
    <row r="68" spans="1:29" ht="35.25" customHeight="1" x14ac:dyDescent="0.25">
      <c r="A68" s="167"/>
      <c r="B68" s="174"/>
      <c r="C68" s="182"/>
      <c r="D68" s="181"/>
      <c r="E68" s="180"/>
      <c r="F68" s="179"/>
      <c r="G68" s="180"/>
      <c r="H68" s="180"/>
      <c r="I68" s="180"/>
      <c r="J68" s="179" t="s">
        <v>282</v>
      </c>
      <c r="K68" s="123">
        <v>133</v>
      </c>
      <c r="L68" s="158"/>
      <c r="M68" s="157">
        <v>3</v>
      </c>
      <c r="N68" s="157">
        <v>14</v>
      </c>
      <c r="O68" s="156">
        <v>7700020040</v>
      </c>
      <c r="P68" s="124">
        <v>240</v>
      </c>
      <c r="Q68" s="155"/>
      <c r="R68" s="154"/>
      <c r="S68" s="159"/>
      <c r="T68" s="159"/>
      <c r="U68" s="159"/>
      <c r="V68" s="159"/>
      <c r="W68" s="153"/>
      <c r="X68" s="152"/>
      <c r="Y68" s="151">
        <v>0</v>
      </c>
      <c r="Z68" s="151">
        <f t="shared" si="8"/>
        <v>6000</v>
      </c>
      <c r="AA68" s="151">
        <f t="shared" si="8"/>
        <v>4119</v>
      </c>
      <c r="AB68" s="119">
        <f t="shared" si="8"/>
        <v>0</v>
      </c>
      <c r="AC68" s="131" t="s">
        <v>231</v>
      </c>
    </row>
    <row r="69" spans="1:29" ht="38.25" customHeight="1" x14ac:dyDescent="0.25">
      <c r="A69" s="167"/>
      <c r="B69" s="174"/>
      <c r="C69" s="182"/>
      <c r="D69" s="181"/>
      <c r="E69" s="180"/>
      <c r="F69" s="179"/>
      <c r="G69" s="180"/>
      <c r="H69" s="180"/>
      <c r="I69" s="180"/>
      <c r="J69" s="179" t="s">
        <v>281</v>
      </c>
      <c r="K69" s="123">
        <v>133</v>
      </c>
      <c r="L69" s="158"/>
      <c r="M69" s="157">
        <v>3</v>
      </c>
      <c r="N69" s="157">
        <v>14</v>
      </c>
      <c r="O69" s="156">
        <v>7700020040</v>
      </c>
      <c r="P69" s="124">
        <v>244</v>
      </c>
      <c r="Q69" s="155"/>
      <c r="R69" s="154"/>
      <c r="S69" s="159"/>
      <c r="T69" s="159"/>
      <c r="U69" s="159"/>
      <c r="V69" s="159"/>
      <c r="W69" s="153"/>
      <c r="X69" s="152"/>
      <c r="Y69" s="151">
        <v>0</v>
      </c>
      <c r="Z69" s="151">
        <v>6000</v>
      </c>
      <c r="AA69" s="151">
        <v>4119</v>
      </c>
      <c r="AB69" s="119">
        <v>0</v>
      </c>
      <c r="AC69" s="131"/>
    </row>
    <row r="70" spans="1:29" ht="17.25" customHeight="1" x14ac:dyDescent="0.2">
      <c r="A70" s="167"/>
      <c r="B70" s="340" t="s">
        <v>214</v>
      </c>
      <c r="C70" s="340"/>
      <c r="D70" s="340"/>
      <c r="E70" s="340"/>
      <c r="F70" s="340"/>
      <c r="G70" s="340"/>
      <c r="H70" s="340"/>
      <c r="I70" s="340"/>
      <c r="J70" s="341"/>
      <c r="K70" s="148">
        <v>133</v>
      </c>
      <c r="L70" s="158">
        <v>400</v>
      </c>
      <c r="M70" s="170">
        <v>4</v>
      </c>
      <c r="N70" s="170">
        <v>0</v>
      </c>
      <c r="O70" s="146">
        <v>0</v>
      </c>
      <c r="P70" s="145">
        <v>0</v>
      </c>
      <c r="Q70" s="155"/>
      <c r="R70" s="154">
        <v>0</v>
      </c>
      <c r="S70" s="335"/>
      <c r="T70" s="335"/>
      <c r="U70" s="335"/>
      <c r="V70" s="335"/>
      <c r="W70" s="153">
        <v>0</v>
      </c>
      <c r="X70" s="152">
        <v>0</v>
      </c>
      <c r="Y70" s="151">
        <f>Y71</f>
        <v>0</v>
      </c>
      <c r="Z70" s="169">
        <f t="shared" ref="Z70:AB74" si="9">Z71</f>
        <v>751001.66999999993</v>
      </c>
      <c r="AA70" s="169">
        <f t="shared" si="9"/>
        <v>728000</v>
      </c>
      <c r="AB70" s="168">
        <f t="shared" si="9"/>
        <v>756000</v>
      </c>
      <c r="AC70" s="131" t="s">
        <v>231</v>
      </c>
    </row>
    <row r="71" spans="1:29" ht="26.25" customHeight="1" x14ac:dyDescent="0.2">
      <c r="A71" s="167"/>
      <c r="B71" s="187"/>
      <c r="C71" s="186"/>
      <c r="D71" s="185"/>
      <c r="E71" s="185"/>
      <c r="F71" s="185"/>
      <c r="G71" s="185"/>
      <c r="H71" s="185"/>
      <c r="I71" s="185"/>
      <c r="J71" s="184" t="s">
        <v>213</v>
      </c>
      <c r="K71" s="148">
        <v>133</v>
      </c>
      <c r="L71" s="158"/>
      <c r="M71" s="170">
        <v>4</v>
      </c>
      <c r="N71" s="170">
        <v>9</v>
      </c>
      <c r="O71" s="146">
        <v>0</v>
      </c>
      <c r="P71" s="145">
        <v>0</v>
      </c>
      <c r="Q71" s="155"/>
      <c r="R71" s="154"/>
      <c r="S71" s="183"/>
      <c r="T71" s="183"/>
      <c r="U71" s="183"/>
      <c r="V71" s="183"/>
      <c r="W71" s="153"/>
      <c r="X71" s="152"/>
      <c r="Y71" s="151">
        <f>Y72</f>
        <v>0</v>
      </c>
      <c r="Z71" s="169">
        <f t="shared" si="9"/>
        <v>751001.66999999993</v>
      </c>
      <c r="AA71" s="169">
        <f t="shared" si="9"/>
        <v>728000</v>
      </c>
      <c r="AB71" s="168">
        <f t="shared" si="9"/>
        <v>756000</v>
      </c>
      <c r="AC71" s="131" t="s">
        <v>231</v>
      </c>
    </row>
    <row r="72" spans="1:29" ht="63" customHeight="1" x14ac:dyDescent="0.2">
      <c r="A72" s="167"/>
      <c r="B72" s="174"/>
      <c r="C72" s="173"/>
      <c r="D72" s="336" t="s">
        <v>283</v>
      </c>
      <c r="E72" s="336"/>
      <c r="F72" s="336"/>
      <c r="G72" s="336"/>
      <c r="H72" s="336"/>
      <c r="I72" s="336"/>
      <c r="J72" s="337"/>
      <c r="K72" s="148">
        <v>133</v>
      </c>
      <c r="L72" s="158">
        <v>409</v>
      </c>
      <c r="M72" s="170">
        <v>4</v>
      </c>
      <c r="N72" s="170">
        <v>9</v>
      </c>
      <c r="O72" s="146">
        <v>6300000000</v>
      </c>
      <c r="P72" s="145">
        <v>0</v>
      </c>
      <c r="Q72" s="155"/>
      <c r="R72" s="154">
        <v>0</v>
      </c>
      <c r="S72" s="335"/>
      <c r="T72" s="335"/>
      <c r="U72" s="335"/>
      <c r="V72" s="335"/>
      <c r="W72" s="153">
        <v>0</v>
      </c>
      <c r="X72" s="152">
        <v>0</v>
      </c>
      <c r="Y72" s="151">
        <f>Y73</f>
        <v>0</v>
      </c>
      <c r="Z72" s="169">
        <f t="shared" si="9"/>
        <v>751001.66999999993</v>
      </c>
      <c r="AA72" s="169">
        <f t="shared" si="9"/>
        <v>728000</v>
      </c>
      <c r="AB72" s="168">
        <f t="shared" si="9"/>
        <v>756000</v>
      </c>
      <c r="AC72" s="131" t="s">
        <v>231</v>
      </c>
    </row>
    <row r="73" spans="1:29" ht="38.25" customHeight="1" x14ac:dyDescent="0.25">
      <c r="A73" s="167"/>
      <c r="B73" s="174"/>
      <c r="C73" s="128"/>
      <c r="D73" s="171"/>
      <c r="E73" s="338" t="s">
        <v>263</v>
      </c>
      <c r="F73" s="338"/>
      <c r="G73" s="338"/>
      <c r="H73" s="338"/>
      <c r="I73" s="338"/>
      <c r="J73" s="339"/>
      <c r="K73" s="123">
        <v>133</v>
      </c>
      <c r="L73" s="158">
        <v>409</v>
      </c>
      <c r="M73" s="157">
        <v>4</v>
      </c>
      <c r="N73" s="157">
        <v>9</v>
      </c>
      <c r="O73" s="156">
        <v>6340000000</v>
      </c>
      <c r="P73" s="124">
        <v>0</v>
      </c>
      <c r="Q73" s="155"/>
      <c r="R73" s="154">
        <v>0</v>
      </c>
      <c r="S73" s="326"/>
      <c r="T73" s="326"/>
      <c r="U73" s="326"/>
      <c r="V73" s="326"/>
      <c r="W73" s="153">
        <v>0</v>
      </c>
      <c r="X73" s="152">
        <v>0</v>
      </c>
      <c r="Y73" s="151">
        <f>Y74</f>
        <v>0</v>
      </c>
      <c r="Z73" s="151">
        <f t="shared" si="9"/>
        <v>751001.66999999993</v>
      </c>
      <c r="AA73" s="151">
        <f t="shared" si="9"/>
        <v>728000</v>
      </c>
      <c r="AB73" s="119">
        <f t="shared" si="9"/>
        <v>756000</v>
      </c>
      <c r="AC73" s="131"/>
    </row>
    <row r="74" spans="1:29" ht="46.5" customHeight="1" x14ac:dyDescent="0.25">
      <c r="A74" s="167"/>
      <c r="B74" s="174"/>
      <c r="C74" s="128"/>
      <c r="D74" s="172"/>
      <c r="E74" s="175"/>
      <c r="F74" s="338" t="s">
        <v>264</v>
      </c>
      <c r="G74" s="338"/>
      <c r="H74" s="338"/>
      <c r="I74" s="338"/>
      <c r="J74" s="339"/>
      <c r="K74" s="123">
        <v>133</v>
      </c>
      <c r="L74" s="158">
        <v>409</v>
      </c>
      <c r="M74" s="157">
        <v>4</v>
      </c>
      <c r="N74" s="157">
        <v>9</v>
      </c>
      <c r="O74" s="156">
        <v>6340095280</v>
      </c>
      <c r="P74" s="124">
        <v>0</v>
      </c>
      <c r="Q74" s="155"/>
      <c r="R74" s="154">
        <v>0</v>
      </c>
      <c r="S74" s="326"/>
      <c r="T74" s="326"/>
      <c r="U74" s="326"/>
      <c r="V74" s="326"/>
      <c r="W74" s="153">
        <v>0</v>
      </c>
      <c r="X74" s="152">
        <v>0</v>
      </c>
      <c r="Y74" s="151">
        <f>Y75</f>
        <v>0</v>
      </c>
      <c r="Z74" s="151">
        <f t="shared" si="9"/>
        <v>751001.66999999993</v>
      </c>
      <c r="AA74" s="151">
        <f t="shared" si="9"/>
        <v>728000</v>
      </c>
      <c r="AB74" s="119">
        <f t="shared" si="9"/>
        <v>756000</v>
      </c>
      <c r="AC74" s="131"/>
    </row>
    <row r="75" spans="1:29" ht="24" customHeight="1" x14ac:dyDescent="0.25">
      <c r="A75" s="167"/>
      <c r="B75" s="174"/>
      <c r="C75" s="128"/>
      <c r="D75" s="172"/>
      <c r="E75" s="175"/>
      <c r="F75" s="160"/>
      <c r="G75" s="161"/>
      <c r="H75" s="161"/>
      <c r="I75" s="161"/>
      <c r="J75" s="160" t="s">
        <v>282</v>
      </c>
      <c r="K75" s="123">
        <v>133</v>
      </c>
      <c r="L75" s="158">
        <v>409</v>
      </c>
      <c r="M75" s="157">
        <v>4</v>
      </c>
      <c r="N75" s="157">
        <v>9</v>
      </c>
      <c r="O75" s="156">
        <v>6340095280</v>
      </c>
      <c r="P75" s="124">
        <v>240</v>
      </c>
      <c r="Q75" s="155"/>
      <c r="R75" s="154"/>
      <c r="S75" s="159"/>
      <c r="T75" s="159"/>
      <c r="U75" s="159"/>
      <c r="V75" s="159"/>
      <c r="W75" s="153"/>
      <c r="X75" s="152"/>
      <c r="Y75" s="151">
        <f>Y76+Y77</f>
        <v>0</v>
      </c>
      <c r="Z75" s="151">
        <f>Z76+Z77</f>
        <v>751001.66999999993</v>
      </c>
      <c r="AA75" s="151">
        <f>AA76+AA77</f>
        <v>728000</v>
      </c>
      <c r="AB75" s="119">
        <f>AB76+AB77</f>
        <v>756000</v>
      </c>
      <c r="AC75" s="131"/>
    </row>
    <row r="76" spans="1:29" ht="45.75" customHeight="1" x14ac:dyDescent="0.25">
      <c r="A76" s="167"/>
      <c r="B76" s="174"/>
      <c r="C76" s="128"/>
      <c r="D76" s="172"/>
      <c r="E76" s="176"/>
      <c r="F76" s="175"/>
      <c r="G76" s="338" t="s">
        <v>281</v>
      </c>
      <c r="H76" s="338"/>
      <c r="I76" s="338"/>
      <c r="J76" s="339"/>
      <c r="K76" s="123">
        <v>133</v>
      </c>
      <c r="L76" s="158">
        <v>409</v>
      </c>
      <c r="M76" s="157">
        <v>4</v>
      </c>
      <c r="N76" s="157">
        <v>9</v>
      </c>
      <c r="O76" s="156">
        <v>6340095280</v>
      </c>
      <c r="P76" s="124">
        <v>244</v>
      </c>
      <c r="Q76" s="155"/>
      <c r="R76" s="154">
        <v>10000</v>
      </c>
      <c r="S76" s="326"/>
      <c r="T76" s="326"/>
      <c r="U76" s="326"/>
      <c r="V76" s="326"/>
      <c r="W76" s="153">
        <v>0</v>
      </c>
      <c r="X76" s="152">
        <v>0</v>
      </c>
      <c r="Y76" s="151">
        <v>0</v>
      </c>
      <c r="Z76" s="151">
        <v>421001.67</v>
      </c>
      <c r="AA76" s="151">
        <v>728000</v>
      </c>
      <c r="AB76" s="119">
        <v>756000</v>
      </c>
      <c r="AC76" s="131"/>
    </row>
    <row r="77" spans="1:29" ht="45.75" customHeight="1" x14ac:dyDescent="0.25">
      <c r="A77" s="167"/>
      <c r="B77" s="174"/>
      <c r="C77" s="182"/>
      <c r="D77" s="181"/>
      <c r="E77" s="180"/>
      <c r="F77" s="179"/>
      <c r="G77" s="178"/>
      <c r="H77" s="178"/>
      <c r="I77" s="178"/>
      <c r="J77" s="177" t="s">
        <v>281</v>
      </c>
      <c r="K77" s="123">
        <v>133</v>
      </c>
      <c r="L77" s="158"/>
      <c r="M77" s="157">
        <v>4</v>
      </c>
      <c r="N77" s="157">
        <v>9</v>
      </c>
      <c r="O77" s="156">
        <v>6340095280</v>
      </c>
      <c r="P77" s="124">
        <v>247</v>
      </c>
      <c r="Q77" s="155"/>
      <c r="R77" s="154"/>
      <c r="S77" s="159"/>
      <c r="T77" s="159"/>
      <c r="U77" s="159"/>
      <c r="V77" s="159"/>
      <c r="W77" s="153"/>
      <c r="X77" s="152"/>
      <c r="Y77" s="151">
        <v>0</v>
      </c>
      <c r="Z77" s="151">
        <v>330000</v>
      </c>
      <c r="AA77" s="151">
        <v>0</v>
      </c>
      <c r="AB77" s="119">
        <v>0</v>
      </c>
      <c r="AC77" s="131"/>
    </row>
    <row r="78" spans="1:29" ht="25.5" customHeight="1" x14ac:dyDescent="0.2">
      <c r="A78" s="167"/>
      <c r="B78" s="342" t="s">
        <v>212</v>
      </c>
      <c r="C78" s="342"/>
      <c r="D78" s="342"/>
      <c r="E78" s="342"/>
      <c r="F78" s="342"/>
      <c r="G78" s="342"/>
      <c r="H78" s="342"/>
      <c r="I78" s="342"/>
      <c r="J78" s="343"/>
      <c r="K78" s="148">
        <v>133</v>
      </c>
      <c r="L78" s="158">
        <v>500</v>
      </c>
      <c r="M78" s="170">
        <v>5</v>
      </c>
      <c r="N78" s="170">
        <v>0</v>
      </c>
      <c r="O78" s="146">
        <v>0</v>
      </c>
      <c r="P78" s="145">
        <v>0</v>
      </c>
      <c r="Q78" s="155"/>
      <c r="R78" s="154">
        <v>0</v>
      </c>
      <c r="S78" s="335"/>
      <c r="T78" s="335"/>
      <c r="U78" s="335"/>
      <c r="V78" s="335"/>
      <c r="W78" s="153">
        <v>0</v>
      </c>
      <c r="X78" s="152">
        <v>0</v>
      </c>
      <c r="Y78" s="151">
        <f t="shared" ref="Y78:AB83" si="10">Y79</f>
        <v>-58796.6</v>
      </c>
      <c r="Z78" s="169">
        <f t="shared" si="10"/>
        <v>43393.4</v>
      </c>
      <c r="AA78" s="169">
        <f t="shared" si="10"/>
        <v>0</v>
      </c>
      <c r="AB78" s="143">
        <f t="shared" si="10"/>
        <v>0</v>
      </c>
      <c r="AC78" s="131" t="s">
        <v>231</v>
      </c>
    </row>
    <row r="79" spans="1:29" ht="14.25" customHeight="1" x14ac:dyDescent="0.2">
      <c r="A79" s="167"/>
      <c r="B79" s="174"/>
      <c r="C79" s="173"/>
      <c r="D79" s="344" t="s">
        <v>211</v>
      </c>
      <c r="E79" s="344"/>
      <c r="F79" s="344"/>
      <c r="G79" s="344"/>
      <c r="H79" s="344"/>
      <c r="I79" s="344"/>
      <c r="J79" s="345"/>
      <c r="K79" s="148">
        <v>133</v>
      </c>
      <c r="L79" s="158">
        <v>503</v>
      </c>
      <c r="M79" s="170">
        <v>5</v>
      </c>
      <c r="N79" s="170">
        <v>3</v>
      </c>
      <c r="O79" s="146">
        <v>0</v>
      </c>
      <c r="P79" s="145">
        <v>0</v>
      </c>
      <c r="Q79" s="155"/>
      <c r="R79" s="154">
        <v>0</v>
      </c>
      <c r="S79" s="335"/>
      <c r="T79" s="335"/>
      <c r="U79" s="335"/>
      <c r="V79" s="335"/>
      <c r="W79" s="153">
        <v>0</v>
      </c>
      <c r="X79" s="152">
        <v>0</v>
      </c>
      <c r="Y79" s="151">
        <f t="shared" si="10"/>
        <v>-58796.6</v>
      </c>
      <c r="Z79" s="169">
        <f t="shared" si="10"/>
        <v>43393.4</v>
      </c>
      <c r="AA79" s="169">
        <f t="shared" si="10"/>
        <v>0</v>
      </c>
      <c r="AB79" s="143">
        <f t="shared" si="10"/>
        <v>0</v>
      </c>
      <c r="AC79" s="131" t="s">
        <v>231</v>
      </c>
    </row>
    <row r="80" spans="1:29" ht="58.5" customHeight="1" x14ac:dyDescent="0.25">
      <c r="A80" s="167"/>
      <c r="B80" s="174"/>
      <c r="C80" s="128"/>
      <c r="D80" s="171"/>
      <c r="E80" s="338" t="s">
        <v>283</v>
      </c>
      <c r="F80" s="338"/>
      <c r="G80" s="338"/>
      <c r="H80" s="338"/>
      <c r="I80" s="338"/>
      <c r="J80" s="339"/>
      <c r="K80" s="123">
        <v>133</v>
      </c>
      <c r="L80" s="158">
        <v>503</v>
      </c>
      <c r="M80" s="157">
        <v>5</v>
      </c>
      <c r="N80" s="157">
        <v>3</v>
      </c>
      <c r="O80" s="156">
        <v>6300000000</v>
      </c>
      <c r="P80" s="124">
        <v>0</v>
      </c>
      <c r="Q80" s="155"/>
      <c r="R80" s="154">
        <v>0</v>
      </c>
      <c r="S80" s="326"/>
      <c r="T80" s="326"/>
      <c r="U80" s="326"/>
      <c r="V80" s="326"/>
      <c r="W80" s="153">
        <v>0</v>
      </c>
      <c r="X80" s="152">
        <v>0</v>
      </c>
      <c r="Y80" s="151">
        <f t="shared" si="10"/>
        <v>-58796.6</v>
      </c>
      <c r="Z80" s="151">
        <f t="shared" si="10"/>
        <v>43393.4</v>
      </c>
      <c r="AA80" s="151">
        <f t="shared" si="10"/>
        <v>0</v>
      </c>
      <c r="AB80" s="119">
        <f t="shared" si="10"/>
        <v>0</v>
      </c>
      <c r="AC80" s="131" t="s">
        <v>231</v>
      </c>
    </row>
    <row r="81" spans="1:29" ht="43.5" customHeight="1" x14ac:dyDescent="0.25">
      <c r="A81" s="167"/>
      <c r="B81" s="174"/>
      <c r="C81" s="128"/>
      <c r="D81" s="172"/>
      <c r="E81" s="175"/>
      <c r="F81" s="327" t="s">
        <v>265</v>
      </c>
      <c r="G81" s="327"/>
      <c r="H81" s="327"/>
      <c r="I81" s="327"/>
      <c r="J81" s="328"/>
      <c r="K81" s="123">
        <v>133</v>
      </c>
      <c r="L81" s="158">
        <v>503</v>
      </c>
      <c r="M81" s="157">
        <v>5</v>
      </c>
      <c r="N81" s="157">
        <v>3</v>
      </c>
      <c r="O81" s="156">
        <v>6350000000</v>
      </c>
      <c r="P81" s="124">
        <v>0</v>
      </c>
      <c r="Q81" s="155"/>
      <c r="R81" s="154">
        <v>0</v>
      </c>
      <c r="S81" s="326"/>
      <c r="T81" s="326"/>
      <c r="U81" s="326"/>
      <c r="V81" s="326"/>
      <c r="W81" s="153">
        <v>0</v>
      </c>
      <c r="X81" s="152">
        <v>0</v>
      </c>
      <c r="Y81" s="151">
        <f t="shared" si="10"/>
        <v>-58796.6</v>
      </c>
      <c r="Z81" s="151">
        <f t="shared" si="10"/>
        <v>43393.4</v>
      </c>
      <c r="AA81" s="151">
        <f t="shared" si="10"/>
        <v>0</v>
      </c>
      <c r="AB81" s="119">
        <f t="shared" si="10"/>
        <v>0</v>
      </c>
      <c r="AC81" s="131"/>
    </row>
    <row r="82" spans="1:29" ht="35.25" customHeight="1" x14ac:dyDescent="0.25">
      <c r="A82" s="167"/>
      <c r="B82" s="174"/>
      <c r="C82" s="128"/>
      <c r="D82" s="172"/>
      <c r="E82" s="175"/>
      <c r="F82" s="175"/>
      <c r="G82" s="176"/>
      <c r="H82" s="176"/>
      <c r="I82" s="176"/>
      <c r="J82" s="175" t="s">
        <v>266</v>
      </c>
      <c r="K82" s="123">
        <v>133</v>
      </c>
      <c r="L82" s="158">
        <v>503</v>
      </c>
      <c r="M82" s="157">
        <v>5</v>
      </c>
      <c r="N82" s="157">
        <v>3</v>
      </c>
      <c r="O82" s="156">
        <v>6350095310</v>
      </c>
      <c r="P82" s="124">
        <v>0</v>
      </c>
      <c r="Q82" s="155"/>
      <c r="R82" s="154"/>
      <c r="S82" s="159"/>
      <c r="T82" s="159"/>
      <c r="U82" s="159"/>
      <c r="V82" s="159"/>
      <c r="W82" s="153"/>
      <c r="X82" s="152"/>
      <c r="Y82" s="151">
        <f t="shared" si="10"/>
        <v>-58796.6</v>
      </c>
      <c r="Z82" s="151">
        <f t="shared" si="10"/>
        <v>43393.4</v>
      </c>
      <c r="AA82" s="151">
        <f t="shared" si="10"/>
        <v>0</v>
      </c>
      <c r="AB82" s="119">
        <f t="shared" si="10"/>
        <v>0</v>
      </c>
      <c r="AC82" s="131"/>
    </row>
    <row r="83" spans="1:29" ht="15.75" customHeight="1" x14ac:dyDescent="0.25">
      <c r="A83" s="167"/>
      <c r="B83" s="174"/>
      <c r="C83" s="128"/>
      <c r="D83" s="172"/>
      <c r="E83" s="175"/>
      <c r="F83" s="175"/>
      <c r="G83" s="176"/>
      <c r="H83" s="176"/>
      <c r="I83" s="176"/>
      <c r="J83" s="175" t="s">
        <v>282</v>
      </c>
      <c r="K83" s="123">
        <v>133</v>
      </c>
      <c r="L83" s="158">
        <v>503</v>
      </c>
      <c r="M83" s="157">
        <v>5</v>
      </c>
      <c r="N83" s="157">
        <v>3</v>
      </c>
      <c r="O83" s="156">
        <v>6350095310</v>
      </c>
      <c r="P83" s="124">
        <v>240</v>
      </c>
      <c r="Q83" s="155"/>
      <c r="R83" s="154"/>
      <c r="S83" s="159"/>
      <c r="T83" s="159"/>
      <c r="U83" s="159"/>
      <c r="V83" s="159"/>
      <c r="W83" s="153"/>
      <c r="X83" s="152"/>
      <c r="Y83" s="151">
        <f t="shared" si="10"/>
        <v>-58796.6</v>
      </c>
      <c r="Z83" s="151">
        <f t="shared" si="10"/>
        <v>43393.4</v>
      </c>
      <c r="AA83" s="151">
        <f t="shared" si="10"/>
        <v>0</v>
      </c>
      <c r="AB83" s="119">
        <f t="shared" si="10"/>
        <v>0</v>
      </c>
      <c r="AC83" s="131"/>
    </row>
    <row r="84" spans="1:29" ht="36" customHeight="1" x14ac:dyDescent="0.25">
      <c r="A84" s="167"/>
      <c r="B84" s="174"/>
      <c r="C84" s="128"/>
      <c r="D84" s="172"/>
      <c r="E84" s="176"/>
      <c r="F84" s="175"/>
      <c r="G84" s="327" t="s">
        <v>281</v>
      </c>
      <c r="H84" s="327"/>
      <c r="I84" s="327"/>
      <c r="J84" s="328"/>
      <c r="K84" s="123">
        <v>133</v>
      </c>
      <c r="L84" s="158">
        <v>503</v>
      </c>
      <c r="M84" s="157">
        <v>5</v>
      </c>
      <c r="N84" s="157">
        <v>3</v>
      </c>
      <c r="O84" s="156">
        <v>6350095310</v>
      </c>
      <c r="P84" s="124">
        <v>244</v>
      </c>
      <c r="Q84" s="155"/>
      <c r="R84" s="154">
        <v>10000</v>
      </c>
      <c r="S84" s="326"/>
      <c r="T84" s="326"/>
      <c r="U84" s="326"/>
      <c r="V84" s="326"/>
      <c r="W84" s="153">
        <v>0</v>
      </c>
      <c r="X84" s="152">
        <v>0</v>
      </c>
      <c r="Y84" s="151">
        <v>-58796.6</v>
      </c>
      <c r="Z84" s="151">
        <v>43393.4</v>
      </c>
      <c r="AA84" s="151">
        <v>0</v>
      </c>
      <c r="AB84" s="119">
        <v>0</v>
      </c>
      <c r="AC84" s="131" t="s">
        <v>231</v>
      </c>
    </row>
    <row r="85" spans="1:29" ht="20.25" customHeight="1" x14ac:dyDescent="0.2">
      <c r="A85" s="167"/>
      <c r="B85" s="342" t="s">
        <v>210</v>
      </c>
      <c r="C85" s="342"/>
      <c r="D85" s="342"/>
      <c r="E85" s="342"/>
      <c r="F85" s="342"/>
      <c r="G85" s="342"/>
      <c r="H85" s="342"/>
      <c r="I85" s="342"/>
      <c r="J85" s="343"/>
      <c r="K85" s="148">
        <v>133</v>
      </c>
      <c r="L85" s="158">
        <v>800</v>
      </c>
      <c r="M85" s="170">
        <v>8</v>
      </c>
      <c r="N85" s="170">
        <v>0</v>
      </c>
      <c r="O85" s="146">
        <v>0</v>
      </c>
      <c r="P85" s="145">
        <v>0</v>
      </c>
      <c r="Q85" s="155"/>
      <c r="R85" s="154">
        <v>0</v>
      </c>
      <c r="S85" s="335"/>
      <c r="T85" s="335"/>
      <c r="U85" s="335"/>
      <c r="V85" s="335"/>
      <c r="W85" s="153">
        <v>0</v>
      </c>
      <c r="X85" s="152">
        <v>0</v>
      </c>
      <c r="Y85" s="151">
        <f>Y86</f>
        <v>166763.72</v>
      </c>
      <c r="Z85" s="169">
        <f>Z86</f>
        <v>2740261.2199999997</v>
      </c>
      <c r="AA85" s="169">
        <f t="shared" ref="Z85:AC87" si="11">AA86</f>
        <v>2145481</v>
      </c>
      <c r="AB85" s="168">
        <f t="shared" si="11"/>
        <v>2133900</v>
      </c>
      <c r="AC85" s="131" t="s">
        <v>231</v>
      </c>
    </row>
    <row r="86" spans="1:29" ht="14.25" customHeight="1" x14ac:dyDescent="0.2">
      <c r="A86" s="167"/>
      <c r="B86" s="174"/>
      <c r="C86" s="173"/>
      <c r="D86" s="344" t="s">
        <v>209</v>
      </c>
      <c r="E86" s="344"/>
      <c r="F86" s="344"/>
      <c r="G86" s="344"/>
      <c r="H86" s="344"/>
      <c r="I86" s="344"/>
      <c r="J86" s="345"/>
      <c r="K86" s="148">
        <v>133</v>
      </c>
      <c r="L86" s="158">
        <v>801</v>
      </c>
      <c r="M86" s="170">
        <v>8</v>
      </c>
      <c r="N86" s="170">
        <v>1</v>
      </c>
      <c r="O86" s="146">
        <v>0</v>
      </c>
      <c r="P86" s="145">
        <v>0</v>
      </c>
      <c r="Q86" s="155"/>
      <c r="R86" s="154">
        <v>0</v>
      </c>
      <c r="S86" s="335"/>
      <c r="T86" s="335"/>
      <c r="U86" s="335"/>
      <c r="V86" s="335"/>
      <c r="W86" s="153">
        <v>0</v>
      </c>
      <c r="X86" s="152">
        <v>0</v>
      </c>
      <c r="Y86" s="151">
        <f>Y87</f>
        <v>166763.72</v>
      </c>
      <c r="Z86" s="169">
        <f t="shared" si="11"/>
        <v>2740261.2199999997</v>
      </c>
      <c r="AA86" s="169">
        <f t="shared" si="11"/>
        <v>2145481</v>
      </c>
      <c r="AB86" s="168">
        <f t="shared" si="11"/>
        <v>2133900</v>
      </c>
      <c r="AC86" s="131" t="s">
        <v>231</v>
      </c>
    </row>
    <row r="87" spans="1:29" ht="57.75" customHeight="1" x14ac:dyDescent="0.25">
      <c r="A87" s="167"/>
      <c r="B87" s="174"/>
      <c r="C87" s="128"/>
      <c r="D87" s="171"/>
      <c r="E87" s="338" t="s">
        <v>283</v>
      </c>
      <c r="F87" s="338"/>
      <c r="G87" s="338"/>
      <c r="H87" s="338"/>
      <c r="I87" s="338"/>
      <c r="J87" s="339"/>
      <c r="K87" s="123">
        <v>133</v>
      </c>
      <c r="L87" s="158">
        <v>801</v>
      </c>
      <c r="M87" s="157">
        <v>8</v>
      </c>
      <c r="N87" s="157">
        <v>1</v>
      </c>
      <c r="O87" s="156">
        <v>6300000000</v>
      </c>
      <c r="P87" s="124">
        <v>0</v>
      </c>
      <c r="Q87" s="155"/>
      <c r="R87" s="154">
        <v>0</v>
      </c>
      <c r="S87" s="326"/>
      <c r="T87" s="326"/>
      <c r="U87" s="326"/>
      <c r="V87" s="326"/>
      <c r="W87" s="153">
        <v>0</v>
      </c>
      <c r="X87" s="152">
        <v>0</v>
      </c>
      <c r="Y87" s="151">
        <f>Y88</f>
        <v>166763.72</v>
      </c>
      <c r="Z87" s="151">
        <f t="shared" si="11"/>
        <v>2740261.2199999997</v>
      </c>
      <c r="AA87" s="151">
        <f t="shared" si="11"/>
        <v>2145481</v>
      </c>
      <c r="AB87" s="119">
        <f t="shared" si="11"/>
        <v>2133900</v>
      </c>
      <c r="AC87" s="131" t="s">
        <v>231</v>
      </c>
    </row>
    <row r="88" spans="1:29" ht="36" customHeight="1" x14ac:dyDescent="0.25">
      <c r="A88" s="167"/>
      <c r="B88" s="174"/>
      <c r="C88" s="128"/>
      <c r="D88" s="172"/>
      <c r="E88" s="175"/>
      <c r="F88" s="338" t="s">
        <v>267</v>
      </c>
      <c r="G88" s="338"/>
      <c r="H88" s="338"/>
      <c r="I88" s="338"/>
      <c r="J88" s="339"/>
      <c r="K88" s="123">
        <v>133</v>
      </c>
      <c r="L88" s="158">
        <v>801</v>
      </c>
      <c r="M88" s="157">
        <v>8</v>
      </c>
      <c r="N88" s="157">
        <v>1</v>
      </c>
      <c r="O88" s="156">
        <v>6360000000</v>
      </c>
      <c r="P88" s="124">
        <v>0</v>
      </c>
      <c r="Q88" s="155"/>
      <c r="R88" s="154">
        <v>0</v>
      </c>
      <c r="S88" s="326"/>
      <c r="T88" s="326"/>
      <c r="U88" s="326"/>
      <c r="V88" s="326"/>
      <c r="W88" s="153">
        <v>0</v>
      </c>
      <c r="X88" s="152">
        <v>0</v>
      </c>
      <c r="Y88" s="151">
        <f>Y90+Y92+Y96</f>
        <v>166763.72</v>
      </c>
      <c r="Z88" s="151">
        <f>Z89+Z91+Z95</f>
        <v>2740261.2199999997</v>
      </c>
      <c r="AA88" s="151">
        <f>AA89+AA91</f>
        <v>2145481</v>
      </c>
      <c r="AB88" s="119">
        <f>AB89+AB91</f>
        <v>2133900</v>
      </c>
      <c r="AC88" s="131"/>
    </row>
    <row r="89" spans="1:29" ht="57.75" customHeight="1" x14ac:dyDescent="0.2">
      <c r="A89" s="167"/>
      <c r="B89" s="174"/>
      <c r="C89" s="128"/>
      <c r="D89" s="172"/>
      <c r="E89" s="175"/>
      <c r="F89" s="160"/>
      <c r="G89" s="161"/>
      <c r="H89" s="161"/>
      <c r="I89" s="161"/>
      <c r="J89" s="160" t="s">
        <v>268</v>
      </c>
      <c r="K89" s="123">
        <v>133</v>
      </c>
      <c r="L89" s="158">
        <v>801</v>
      </c>
      <c r="M89" s="157">
        <v>8</v>
      </c>
      <c r="N89" s="157">
        <v>1</v>
      </c>
      <c r="O89" s="156">
        <v>6360075080</v>
      </c>
      <c r="P89" s="124">
        <v>0</v>
      </c>
      <c r="Q89" s="155"/>
      <c r="R89" s="154"/>
      <c r="S89" s="159"/>
      <c r="T89" s="159"/>
      <c r="U89" s="159"/>
      <c r="V89" s="159"/>
      <c r="W89" s="153"/>
      <c r="X89" s="152"/>
      <c r="Y89" s="151"/>
      <c r="Z89" s="151">
        <f>Z90</f>
        <v>2034200</v>
      </c>
      <c r="AA89" s="151">
        <f>AA90</f>
        <v>2133900</v>
      </c>
      <c r="AB89" s="120">
        <f>AB90</f>
        <v>2133900</v>
      </c>
      <c r="AC89" s="131" t="s">
        <v>231</v>
      </c>
    </row>
    <row r="90" spans="1:29" ht="20.25" customHeight="1" x14ac:dyDescent="0.25">
      <c r="A90" s="167"/>
      <c r="B90" s="174"/>
      <c r="C90" s="128"/>
      <c r="D90" s="172"/>
      <c r="E90" s="176"/>
      <c r="F90" s="175"/>
      <c r="G90" s="338" t="s">
        <v>44</v>
      </c>
      <c r="H90" s="338"/>
      <c r="I90" s="338"/>
      <c r="J90" s="339"/>
      <c r="K90" s="123">
        <v>133</v>
      </c>
      <c r="L90" s="158">
        <v>801</v>
      </c>
      <c r="M90" s="157">
        <v>8</v>
      </c>
      <c r="N90" s="157">
        <v>1</v>
      </c>
      <c r="O90" s="156">
        <v>6360075080</v>
      </c>
      <c r="P90" s="124" t="s">
        <v>269</v>
      </c>
      <c r="Q90" s="155"/>
      <c r="R90" s="154">
        <v>10000</v>
      </c>
      <c r="S90" s="326"/>
      <c r="T90" s="326"/>
      <c r="U90" s="326"/>
      <c r="V90" s="326"/>
      <c r="W90" s="153">
        <v>0</v>
      </c>
      <c r="X90" s="152">
        <v>0</v>
      </c>
      <c r="Y90" s="151"/>
      <c r="Z90" s="151">
        <v>2034200</v>
      </c>
      <c r="AA90" s="151">
        <v>2133900</v>
      </c>
      <c r="AB90" s="119">
        <v>2133900</v>
      </c>
      <c r="AC90" s="131"/>
    </row>
    <row r="91" spans="1:29" ht="45.75" customHeight="1" x14ac:dyDescent="0.2">
      <c r="A91" s="167"/>
      <c r="B91" s="174"/>
      <c r="C91" s="128"/>
      <c r="D91" s="172"/>
      <c r="E91" s="175"/>
      <c r="F91" s="175"/>
      <c r="G91" s="161"/>
      <c r="H91" s="161"/>
      <c r="I91" s="161"/>
      <c r="J91" s="160" t="s">
        <v>270</v>
      </c>
      <c r="K91" s="123">
        <v>133</v>
      </c>
      <c r="L91" s="158">
        <v>801</v>
      </c>
      <c r="M91" s="157">
        <v>8</v>
      </c>
      <c r="N91" s="157">
        <v>1</v>
      </c>
      <c r="O91" s="156">
        <v>6360095220</v>
      </c>
      <c r="P91" s="124">
        <v>0</v>
      </c>
      <c r="Q91" s="155"/>
      <c r="R91" s="154"/>
      <c r="S91" s="159"/>
      <c r="T91" s="159"/>
      <c r="U91" s="159"/>
      <c r="V91" s="159"/>
      <c r="W91" s="153"/>
      <c r="X91" s="152"/>
      <c r="Y91" s="151"/>
      <c r="Z91" s="151">
        <f>Z92</f>
        <v>606361.22</v>
      </c>
      <c r="AA91" s="151">
        <f>AA92</f>
        <v>11581</v>
      </c>
      <c r="AB91" s="120">
        <f>AB92</f>
        <v>0</v>
      </c>
      <c r="AC91" s="131" t="s">
        <v>231</v>
      </c>
    </row>
    <row r="92" spans="1:29" ht="23.25" customHeight="1" x14ac:dyDescent="0.25">
      <c r="A92" s="167"/>
      <c r="B92" s="174"/>
      <c r="C92" s="128"/>
      <c r="D92" s="172"/>
      <c r="E92" s="175"/>
      <c r="F92" s="338" t="s">
        <v>282</v>
      </c>
      <c r="G92" s="338"/>
      <c r="H92" s="338"/>
      <c r="I92" s="338"/>
      <c r="J92" s="339"/>
      <c r="K92" s="123">
        <v>133</v>
      </c>
      <c r="L92" s="158">
        <v>801</v>
      </c>
      <c r="M92" s="157">
        <v>8</v>
      </c>
      <c r="N92" s="157">
        <v>1</v>
      </c>
      <c r="O92" s="156">
        <v>6360095220</v>
      </c>
      <c r="P92" s="124">
        <v>240</v>
      </c>
      <c r="Q92" s="155"/>
      <c r="R92" s="154">
        <v>0</v>
      </c>
      <c r="S92" s="326"/>
      <c r="T92" s="326"/>
      <c r="U92" s="326"/>
      <c r="V92" s="326"/>
      <c r="W92" s="153">
        <v>0</v>
      </c>
      <c r="X92" s="152">
        <v>0</v>
      </c>
      <c r="Y92" s="151">
        <f>Y93+Y94</f>
        <v>166763.72</v>
      </c>
      <c r="Z92" s="151">
        <f>Z93+Z94</f>
        <v>606361.22</v>
      </c>
      <c r="AA92" s="151">
        <f>AA93+AA94</f>
        <v>11581</v>
      </c>
      <c r="AB92" s="119">
        <f>AB93+AB94</f>
        <v>0</v>
      </c>
      <c r="AC92" s="131"/>
    </row>
    <row r="93" spans="1:29" ht="23.25" customHeight="1" thickBot="1" x14ac:dyDescent="0.3">
      <c r="A93" s="167"/>
      <c r="B93" s="166"/>
      <c r="C93" s="165"/>
      <c r="D93" s="164"/>
      <c r="E93" s="163"/>
      <c r="F93" s="162"/>
      <c r="G93" s="338" t="s">
        <v>281</v>
      </c>
      <c r="H93" s="338"/>
      <c r="I93" s="338"/>
      <c r="J93" s="339"/>
      <c r="K93" s="123">
        <v>133</v>
      </c>
      <c r="L93" s="158">
        <v>801</v>
      </c>
      <c r="M93" s="157">
        <v>8</v>
      </c>
      <c r="N93" s="157">
        <v>1</v>
      </c>
      <c r="O93" s="156">
        <v>6360095220</v>
      </c>
      <c r="P93" s="124">
        <v>244</v>
      </c>
      <c r="Q93" s="155"/>
      <c r="R93" s="154">
        <v>10000</v>
      </c>
      <c r="S93" s="326"/>
      <c r="T93" s="326"/>
      <c r="U93" s="326"/>
      <c r="V93" s="326"/>
      <c r="W93" s="153">
        <v>0</v>
      </c>
      <c r="X93" s="152">
        <v>0</v>
      </c>
      <c r="Y93" s="151">
        <v>176241.16</v>
      </c>
      <c r="Z93" s="151">
        <v>337847.79</v>
      </c>
      <c r="AA93" s="151">
        <v>11581</v>
      </c>
      <c r="AB93" s="119">
        <v>0</v>
      </c>
      <c r="AC93" s="131"/>
    </row>
    <row r="94" spans="1:29" ht="36" customHeight="1" thickBot="1" x14ac:dyDescent="0.3">
      <c r="A94" s="137"/>
      <c r="B94" s="142"/>
      <c r="C94" s="141"/>
      <c r="D94" s="140"/>
      <c r="E94" s="139"/>
      <c r="F94" s="139"/>
      <c r="G94" s="132"/>
      <c r="H94" s="132"/>
      <c r="I94" s="132"/>
      <c r="J94" s="160" t="s">
        <v>281</v>
      </c>
      <c r="K94" s="123">
        <v>133</v>
      </c>
      <c r="L94" s="158"/>
      <c r="M94" s="157">
        <v>8</v>
      </c>
      <c r="N94" s="157">
        <v>1</v>
      </c>
      <c r="O94" s="156">
        <v>6360095220</v>
      </c>
      <c r="P94" s="124">
        <v>247</v>
      </c>
      <c r="Q94" s="155"/>
      <c r="R94" s="154"/>
      <c r="S94" s="159"/>
      <c r="T94" s="159"/>
      <c r="U94" s="159"/>
      <c r="V94" s="159"/>
      <c r="W94" s="153"/>
      <c r="X94" s="152"/>
      <c r="Y94" s="151">
        <v>-9477.44</v>
      </c>
      <c r="Z94" s="151">
        <v>268513.43</v>
      </c>
      <c r="AA94" s="151">
        <v>0</v>
      </c>
      <c r="AB94" s="119">
        <v>0</v>
      </c>
      <c r="AC94" s="131"/>
    </row>
    <row r="95" spans="1:29" ht="26.25" customHeight="1" thickBot="1" x14ac:dyDescent="0.3">
      <c r="A95" s="137"/>
      <c r="B95" s="142"/>
      <c r="C95" s="141"/>
      <c r="D95" s="140"/>
      <c r="E95" s="139"/>
      <c r="F95" s="139"/>
      <c r="G95" s="132"/>
      <c r="H95" s="132"/>
      <c r="I95" s="132"/>
      <c r="J95" s="160" t="s">
        <v>271</v>
      </c>
      <c r="K95" s="123">
        <v>133</v>
      </c>
      <c r="L95" s="158"/>
      <c r="M95" s="157">
        <v>8</v>
      </c>
      <c r="N95" s="157">
        <v>1</v>
      </c>
      <c r="O95" s="156">
        <v>6360097030</v>
      </c>
      <c r="P95" s="124">
        <v>0</v>
      </c>
      <c r="Q95" s="155"/>
      <c r="R95" s="154"/>
      <c r="S95" s="159"/>
      <c r="T95" s="159"/>
      <c r="U95" s="159"/>
      <c r="V95" s="159"/>
      <c r="W95" s="153"/>
      <c r="X95" s="152"/>
      <c r="Y95" s="151"/>
      <c r="Z95" s="151">
        <v>99700</v>
      </c>
      <c r="AA95" s="151">
        <v>0</v>
      </c>
      <c r="AB95" s="119">
        <v>0</v>
      </c>
      <c r="AC95" s="131"/>
    </row>
    <row r="96" spans="1:29" ht="19.5" customHeight="1" thickBot="1" x14ac:dyDescent="0.3">
      <c r="A96" s="137"/>
      <c r="B96" s="142"/>
      <c r="C96" s="141"/>
      <c r="D96" s="140"/>
      <c r="E96" s="139"/>
      <c r="F96" s="139"/>
      <c r="G96" s="132"/>
      <c r="H96" s="132"/>
      <c r="I96" s="132"/>
      <c r="J96" s="160" t="s">
        <v>280</v>
      </c>
      <c r="K96" s="123">
        <v>133</v>
      </c>
      <c r="L96" s="158"/>
      <c r="M96" s="157">
        <v>8</v>
      </c>
      <c r="N96" s="157">
        <v>1</v>
      </c>
      <c r="O96" s="156">
        <v>6360097030</v>
      </c>
      <c r="P96" s="124">
        <v>540</v>
      </c>
      <c r="Q96" s="155"/>
      <c r="R96" s="154"/>
      <c r="S96" s="159"/>
      <c r="T96" s="159"/>
      <c r="U96" s="159"/>
      <c r="V96" s="159"/>
      <c r="W96" s="153"/>
      <c r="X96" s="152"/>
      <c r="Y96" s="151"/>
      <c r="Z96" s="151">
        <v>99700</v>
      </c>
      <c r="AA96" s="151">
        <v>0</v>
      </c>
      <c r="AB96" s="119">
        <v>0</v>
      </c>
      <c r="AC96" s="131"/>
    </row>
    <row r="97" spans="1:29" ht="22.5" customHeight="1" thickBot="1" x14ac:dyDescent="0.25">
      <c r="A97" s="137"/>
      <c r="B97" s="142"/>
      <c r="C97" s="141"/>
      <c r="D97" s="140"/>
      <c r="E97" s="139"/>
      <c r="F97" s="139"/>
      <c r="G97" s="132"/>
      <c r="H97" s="132"/>
      <c r="I97" s="132"/>
      <c r="J97" s="150" t="s">
        <v>279</v>
      </c>
      <c r="K97" s="148">
        <v>133</v>
      </c>
      <c r="L97" s="127"/>
      <c r="M97" s="147">
        <v>10</v>
      </c>
      <c r="N97" s="147">
        <v>0</v>
      </c>
      <c r="O97" s="146">
        <v>0</v>
      </c>
      <c r="P97" s="145">
        <v>0</v>
      </c>
      <c r="Q97" s="123"/>
      <c r="R97" s="122"/>
      <c r="S97" s="159"/>
      <c r="T97" s="159"/>
      <c r="U97" s="159"/>
      <c r="V97" s="159"/>
      <c r="W97" s="159"/>
      <c r="X97" s="121"/>
      <c r="Y97" s="120">
        <f>Y98</f>
        <v>63419.71</v>
      </c>
      <c r="Z97" s="144">
        <f t="shared" ref="Z97:AB98" si="12">Z98</f>
        <v>83419.710000000006</v>
      </c>
      <c r="AA97" s="144">
        <f t="shared" si="12"/>
        <v>0</v>
      </c>
      <c r="AB97" s="143">
        <f t="shared" si="12"/>
        <v>0</v>
      </c>
      <c r="AC97" s="131"/>
    </row>
    <row r="98" spans="1:29" ht="18" customHeight="1" thickBot="1" x14ac:dyDescent="0.25">
      <c r="A98" s="137"/>
      <c r="B98" s="142"/>
      <c r="C98" s="141"/>
      <c r="D98" s="140"/>
      <c r="E98" s="139"/>
      <c r="F98" s="139"/>
      <c r="G98" s="132"/>
      <c r="H98" s="132"/>
      <c r="I98" s="132"/>
      <c r="J98" s="149" t="s">
        <v>274</v>
      </c>
      <c r="K98" s="148">
        <v>133</v>
      </c>
      <c r="L98" s="127"/>
      <c r="M98" s="147">
        <v>10</v>
      </c>
      <c r="N98" s="147">
        <v>0</v>
      </c>
      <c r="O98" s="146">
        <v>0</v>
      </c>
      <c r="P98" s="145">
        <v>0</v>
      </c>
      <c r="Q98" s="123"/>
      <c r="R98" s="122"/>
      <c r="S98" s="159"/>
      <c r="T98" s="159"/>
      <c r="U98" s="159"/>
      <c r="V98" s="159"/>
      <c r="W98" s="159"/>
      <c r="X98" s="121"/>
      <c r="Y98" s="120">
        <f>Y99</f>
        <v>63419.71</v>
      </c>
      <c r="Z98" s="144">
        <f t="shared" si="12"/>
        <v>83419.710000000006</v>
      </c>
      <c r="AA98" s="144">
        <f t="shared" si="12"/>
        <v>0</v>
      </c>
      <c r="AB98" s="143">
        <f t="shared" si="12"/>
        <v>0</v>
      </c>
      <c r="AC98" s="131"/>
    </row>
    <row r="99" spans="1:29" ht="106.5" customHeight="1" thickBot="1" x14ac:dyDescent="0.3">
      <c r="A99" s="137"/>
      <c r="B99" s="142"/>
      <c r="C99" s="141"/>
      <c r="D99" s="140"/>
      <c r="E99" s="139"/>
      <c r="F99" s="139"/>
      <c r="G99" s="132"/>
      <c r="H99" s="132"/>
      <c r="I99" s="132"/>
      <c r="J99" s="138" t="s">
        <v>278</v>
      </c>
      <c r="K99" s="123">
        <v>133</v>
      </c>
      <c r="L99" s="127"/>
      <c r="M99" s="126">
        <v>10</v>
      </c>
      <c r="N99" s="126">
        <v>1</v>
      </c>
      <c r="O99" s="125">
        <v>6300000000</v>
      </c>
      <c r="P99" s="124">
        <v>0</v>
      </c>
      <c r="Q99" s="123"/>
      <c r="R99" s="122"/>
      <c r="S99" s="159"/>
      <c r="T99" s="159"/>
      <c r="U99" s="159"/>
      <c r="V99" s="159"/>
      <c r="W99" s="159"/>
      <c r="X99" s="121"/>
      <c r="Y99" s="120">
        <f>Y100</f>
        <v>63419.71</v>
      </c>
      <c r="Z99" s="120">
        <f>Z100</f>
        <v>83419.710000000006</v>
      </c>
      <c r="AA99" s="120">
        <v>0</v>
      </c>
      <c r="AB99" s="119">
        <v>0</v>
      </c>
      <c r="AC99" s="131"/>
    </row>
    <row r="100" spans="1:29" ht="27" customHeight="1" x14ac:dyDescent="0.25">
      <c r="A100" s="137"/>
      <c r="B100" s="136"/>
      <c r="C100" s="135"/>
      <c r="D100" s="134"/>
      <c r="E100" s="133"/>
      <c r="F100" s="133"/>
      <c r="G100" s="132"/>
      <c r="H100" s="132"/>
      <c r="I100" s="132"/>
      <c r="J100" s="189" t="s">
        <v>276</v>
      </c>
      <c r="K100" s="123">
        <v>133</v>
      </c>
      <c r="L100" s="127"/>
      <c r="M100" s="126">
        <v>10</v>
      </c>
      <c r="N100" s="126">
        <v>1</v>
      </c>
      <c r="O100" s="125">
        <v>6310025050</v>
      </c>
      <c r="P100" s="124">
        <v>310</v>
      </c>
      <c r="Q100" s="123"/>
      <c r="R100" s="122"/>
      <c r="S100" s="159"/>
      <c r="T100" s="159"/>
      <c r="U100" s="159"/>
      <c r="V100" s="159"/>
      <c r="W100" s="159"/>
      <c r="X100" s="121"/>
      <c r="Y100" s="120">
        <f>Y101</f>
        <v>63419.71</v>
      </c>
      <c r="Z100" s="120">
        <f>Z101</f>
        <v>83419.710000000006</v>
      </c>
      <c r="AA100" s="120">
        <v>0</v>
      </c>
      <c r="AB100" s="119">
        <v>0</v>
      </c>
      <c r="AC100" s="131" t="s">
        <v>231</v>
      </c>
    </row>
    <row r="101" spans="1:29" ht="27.75" customHeight="1" x14ac:dyDescent="0.25">
      <c r="A101" s="130"/>
      <c r="B101" s="129"/>
      <c r="C101" s="128"/>
      <c r="D101" s="172"/>
      <c r="E101" s="176"/>
      <c r="F101" s="176"/>
      <c r="G101" s="161"/>
      <c r="H101" s="161"/>
      <c r="I101" s="161"/>
      <c r="J101" s="189" t="s">
        <v>207</v>
      </c>
      <c r="K101" s="123">
        <v>133</v>
      </c>
      <c r="L101" s="127"/>
      <c r="M101" s="126">
        <v>10</v>
      </c>
      <c r="N101" s="126">
        <v>1</v>
      </c>
      <c r="O101" s="125">
        <v>6310025050</v>
      </c>
      <c r="P101" s="124">
        <v>312</v>
      </c>
      <c r="Q101" s="123"/>
      <c r="R101" s="122"/>
      <c r="S101" s="159"/>
      <c r="T101" s="159"/>
      <c r="U101" s="159"/>
      <c r="V101" s="159"/>
      <c r="W101" s="159"/>
      <c r="X101" s="121"/>
      <c r="Y101" s="120">
        <v>63419.71</v>
      </c>
      <c r="Z101" s="120">
        <v>83419.710000000006</v>
      </c>
      <c r="AA101" s="120">
        <v>0</v>
      </c>
      <c r="AB101" s="119">
        <v>0</v>
      </c>
      <c r="AC101" s="118" t="s">
        <v>231</v>
      </c>
    </row>
    <row r="102" spans="1:29" ht="12.75" customHeight="1" thickBot="1" x14ac:dyDescent="0.25">
      <c r="A102" s="91"/>
      <c r="B102" s="117"/>
      <c r="C102" s="116"/>
      <c r="D102" s="116"/>
      <c r="E102" s="116"/>
      <c r="F102" s="116"/>
      <c r="G102" s="116"/>
      <c r="H102" s="116"/>
      <c r="I102" s="116"/>
      <c r="J102" s="115" t="s">
        <v>206</v>
      </c>
      <c r="K102" s="113"/>
      <c r="L102" s="114">
        <v>0</v>
      </c>
      <c r="M102" s="113"/>
      <c r="N102" s="113"/>
      <c r="O102" s="112"/>
      <c r="P102" s="112"/>
      <c r="Q102" s="111"/>
      <c r="R102" s="110">
        <v>10000</v>
      </c>
      <c r="S102" s="109"/>
      <c r="T102" s="109"/>
      <c r="U102" s="109"/>
      <c r="V102" s="109"/>
      <c r="W102" s="108">
        <v>0</v>
      </c>
      <c r="X102" s="107">
        <v>0</v>
      </c>
      <c r="Y102" s="106"/>
      <c r="Z102" s="105">
        <f>Z12+Z48+Z58+Z70+Z78+Z85+Z97</f>
        <v>6514500.7199999997</v>
      </c>
      <c r="AA102" s="104">
        <f>AA12+AA48+AA58+AA70+AA78+AA85+AA97</f>
        <v>5296500</v>
      </c>
      <c r="AB102" s="103">
        <f>AB12+AB48+AB58+AB70+AB78+AB85+AB97</f>
        <v>5217600</v>
      </c>
      <c r="AC102" s="102" t="s">
        <v>231</v>
      </c>
    </row>
    <row r="103" spans="1:29" ht="12.75" customHeight="1" x14ac:dyDescent="0.2">
      <c r="A103" s="91"/>
      <c r="B103" s="101"/>
      <c r="C103" s="101"/>
      <c r="D103" s="101"/>
      <c r="E103" s="101"/>
      <c r="F103" s="101"/>
      <c r="G103" s="101"/>
      <c r="H103" s="101"/>
      <c r="I103" s="101"/>
      <c r="J103" s="101"/>
      <c r="K103" s="99"/>
      <c r="L103" s="99"/>
      <c r="M103" s="99"/>
      <c r="N103" s="99"/>
      <c r="O103" s="100"/>
      <c r="P103" s="100"/>
      <c r="Q103" s="99"/>
      <c r="R103" s="97"/>
      <c r="S103" s="98"/>
      <c r="T103" s="98"/>
      <c r="U103" s="98"/>
      <c r="V103" s="98"/>
      <c r="W103" s="98"/>
      <c r="X103" s="97"/>
      <c r="Y103" s="97"/>
      <c r="Z103" s="97"/>
      <c r="AA103" s="97"/>
      <c r="AB103" s="97"/>
      <c r="AC103" s="87"/>
    </row>
    <row r="104" spans="1:29" ht="12.75" customHeight="1" x14ac:dyDescent="0.2">
      <c r="A104" s="91"/>
      <c r="B104" s="96"/>
      <c r="C104" s="96"/>
      <c r="D104" s="96"/>
      <c r="E104" s="96"/>
      <c r="F104" s="96"/>
      <c r="G104" s="96"/>
      <c r="H104" s="96"/>
      <c r="I104" s="96"/>
      <c r="J104" s="96"/>
      <c r="K104" s="94"/>
      <c r="L104" s="94"/>
      <c r="M104" s="94"/>
      <c r="N104" s="94"/>
      <c r="O104" s="95"/>
      <c r="P104" s="95"/>
      <c r="Q104" s="94"/>
      <c r="R104" s="94"/>
      <c r="S104" s="94"/>
      <c r="T104" s="94"/>
      <c r="U104" s="94"/>
      <c r="V104" s="94"/>
      <c r="W104" s="94"/>
      <c r="X104" s="93"/>
      <c r="Y104" s="93"/>
      <c r="Z104" s="93"/>
      <c r="AA104" s="93"/>
      <c r="AB104" s="93"/>
    </row>
    <row r="105" spans="1:29" ht="12.75" customHeight="1" x14ac:dyDescent="0.2">
      <c r="A105" s="91"/>
      <c r="B105" s="96"/>
      <c r="C105" s="96"/>
      <c r="D105" s="96"/>
      <c r="E105" s="96"/>
      <c r="F105" s="96"/>
      <c r="G105" s="96"/>
      <c r="H105" s="96"/>
      <c r="I105" s="96" t="s">
        <v>277</v>
      </c>
      <c r="J105" s="96"/>
      <c r="K105" s="94"/>
      <c r="L105" s="94"/>
      <c r="M105" s="94"/>
      <c r="N105" s="94"/>
      <c r="O105" s="95"/>
      <c r="P105" s="95"/>
      <c r="Q105" s="94"/>
      <c r="R105" s="94"/>
      <c r="S105" s="93"/>
      <c r="T105" s="93"/>
      <c r="U105" s="93"/>
      <c r="V105" s="93"/>
      <c r="W105" s="93"/>
      <c r="X105" s="92"/>
      <c r="Y105" s="92"/>
      <c r="Z105" s="92"/>
      <c r="AA105" s="92"/>
      <c r="AB105" s="92"/>
    </row>
    <row r="106" spans="1:29" ht="12.75" customHeight="1" x14ac:dyDescent="0.2">
      <c r="A106" s="91"/>
      <c r="B106" s="96"/>
      <c r="C106" s="96"/>
      <c r="D106" s="96"/>
      <c r="E106" s="96"/>
      <c r="F106" s="96"/>
      <c r="G106" s="96"/>
      <c r="H106" s="96"/>
      <c r="I106" s="96"/>
      <c r="J106" s="96"/>
      <c r="K106" s="94"/>
      <c r="L106" s="94"/>
      <c r="M106" s="94"/>
      <c r="N106" s="94"/>
      <c r="O106" s="95"/>
      <c r="P106" s="95"/>
      <c r="Q106" s="94"/>
      <c r="R106" s="94"/>
      <c r="S106" s="93"/>
      <c r="T106" s="93"/>
      <c r="U106" s="93"/>
      <c r="V106" s="93"/>
      <c r="W106" s="93"/>
      <c r="X106" s="92"/>
      <c r="Y106" s="92"/>
      <c r="Z106" s="92"/>
      <c r="AA106" s="92"/>
      <c r="AB106" s="92"/>
    </row>
    <row r="107" spans="1:29" ht="12.75" customHeight="1" x14ac:dyDescent="0.2">
      <c r="A107" s="91"/>
      <c r="B107" s="96"/>
      <c r="C107" s="96"/>
      <c r="D107" s="96"/>
      <c r="E107" s="96"/>
      <c r="F107" s="96"/>
      <c r="G107" s="96"/>
      <c r="H107" s="96"/>
      <c r="I107" s="96" t="s">
        <v>277</v>
      </c>
      <c r="J107" s="96"/>
      <c r="K107" s="94"/>
      <c r="L107" s="94"/>
      <c r="M107" s="94"/>
      <c r="N107" s="94"/>
      <c r="O107" s="95"/>
      <c r="P107" s="95"/>
      <c r="Q107" s="94"/>
      <c r="R107" s="94"/>
      <c r="S107" s="93"/>
      <c r="T107" s="93"/>
      <c r="U107" s="93"/>
      <c r="V107" s="93"/>
      <c r="W107" s="93"/>
      <c r="X107" s="92"/>
      <c r="Y107" s="92"/>
      <c r="Z107" s="92"/>
      <c r="AA107" s="92"/>
      <c r="AB107" s="92"/>
    </row>
    <row r="108" spans="1:29" ht="12.75" customHeight="1" x14ac:dyDescent="0.2">
      <c r="A108" s="91"/>
      <c r="B108" s="96"/>
      <c r="C108" s="96"/>
      <c r="D108" s="96"/>
      <c r="E108" s="96"/>
      <c r="F108" s="96"/>
      <c r="G108" s="96"/>
      <c r="H108" s="96"/>
      <c r="I108" s="96"/>
      <c r="J108" s="96"/>
      <c r="K108" s="94"/>
      <c r="L108" s="94"/>
      <c r="M108" s="94"/>
      <c r="N108" s="94"/>
      <c r="O108" s="95"/>
      <c r="P108" s="95"/>
      <c r="Q108" s="94"/>
      <c r="R108" s="94"/>
      <c r="S108" s="93"/>
      <c r="T108" s="93"/>
      <c r="U108" s="93"/>
      <c r="V108" s="93"/>
      <c r="W108" s="93"/>
      <c r="X108" s="92"/>
      <c r="Y108" s="92"/>
      <c r="Z108" s="92"/>
      <c r="AA108" s="92"/>
      <c r="AB108" s="92"/>
    </row>
    <row r="109" spans="1:29" ht="12.75" customHeight="1" x14ac:dyDescent="0.2">
      <c r="A109" s="91"/>
      <c r="B109" s="96"/>
      <c r="C109" s="96"/>
      <c r="D109" s="96"/>
      <c r="E109" s="96"/>
      <c r="F109" s="96"/>
      <c r="G109" s="96"/>
      <c r="H109" s="96"/>
      <c r="I109" s="96"/>
      <c r="J109" s="96"/>
      <c r="K109" s="94"/>
      <c r="L109" s="94"/>
      <c r="M109" s="94"/>
      <c r="N109" s="94"/>
      <c r="O109" s="95"/>
      <c r="P109" s="95"/>
      <c r="Q109" s="94"/>
      <c r="R109" s="94"/>
      <c r="S109" s="93"/>
      <c r="T109" s="93"/>
      <c r="U109" s="93"/>
      <c r="V109" s="93"/>
      <c r="W109" s="93"/>
      <c r="X109" s="92"/>
      <c r="Y109" s="92"/>
      <c r="Z109" s="92"/>
      <c r="AA109" s="92"/>
      <c r="AB109" s="92"/>
    </row>
    <row r="110" spans="1:29" x14ac:dyDescent="0.2">
      <c r="A110" s="91"/>
      <c r="B110" s="96"/>
      <c r="C110" s="96"/>
      <c r="D110" s="96"/>
      <c r="E110" s="96"/>
      <c r="F110" s="96"/>
      <c r="G110" s="96"/>
      <c r="H110" s="96"/>
      <c r="I110" s="96"/>
      <c r="J110" s="96"/>
      <c r="K110" s="94"/>
      <c r="L110" s="94"/>
      <c r="M110" s="94"/>
      <c r="N110" s="94"/>
      <c r="O110" s="95"/>
      <c r="P110" s="95"/>
      <c r="Q110" s="94"/>
      <c r="R110" s="94"/>
      <c r="S110" s="93"/>
      <c r="T110" s="93"/>
      <c r="U110" s="93"/>
      <c r="V110" s="93"/>
      <c r="W110" s="93"/>
      <c r="X110" s="92"/>
      <c r="Y110" s="92"/>
      <c r="Z110" s="92"/>
      <c r="AA110" s="92"/>
      <c r="AB110" s="92"/>
    </row>
    <row r="111" spans="1:29" ht="15.75" x14ac:dyDescent="0.2">
      <c r="A111" s="91"/>
      <c r="B111" s="90"/>
      <c r="C111" s="90"/>
      <c r="D111" s="90"/>
      <c r="E111" s="90"/>
      <c r="F111" s="90"/>
      <c r="G111" s="90"/>
      <c r="H111" s="90"/>
      <c r="I111" s="90"/>
      <c r="J111" s="90"/>
      <c r="K111" s="88"/>
      <c r="L111" s="88"/>
      <c r="M111" s="88"/>
      <c r="N111" s="88"/>
      <c r="O111" s="89"/>
      <c r="P111" s="89"/>
      <c r="Q111" s="88"/>
      <c r="R111" s="88"/>
      <c r="S111" s="87"/>
      <c r="T111" s="87"/>
      <c r="U111" s="87"/>
      <c r="V111" s="87"/>
      <c r="W111" s="87"/>
    </row>
  </sheetData>
  <mergeCells count="82">
    <mergeCell ref="J5:AB5"/>
    <mergeCell ref="J6:AB6"/>
    <mergeCell ref="B8:U8"/>
    <mergeCell ref="F81:J81"/>
    <mergeCell ref="S80:V80"/>
    <mergeCell ref="S49:V49"/>
    <mergeCell ref="S60:V60"/>
    <mergeCell ref="S57:V57"/>
    <mergeCell ref="G76:J76"/>
    <mergeCell ref="S76:V76"/>
    <mergeCell ref="G93:J93"/>
    <mergeCell ref="S93:V93"/>
    <mergeCell ref="G52:J52"/>
    <mergeCell ref="S52:V52"/>
    <mergeCell ref="F92:J92"/>
    <mergeCell ref="D86:J86"/>
    <mergeCell ref="S86:V86"/>
    <mergeCell ref="D79:J79"/>
    <mergeCell ref="B78:J78"/>
    <mergeCell ref="S92:V92"/>
    <mergeCell ref="E60:J60"/>
    <mergeCell ref="S78:V78"/>
    <mergeCell ref="S74:V74"/>
    <mergeCell ref="S79:V79"/>
    <mergeCell ref="E80:J80"/>
    <mergeCell ref="F61:J61"/>
    <mergeCell ref="G90:J90"/>
    <mergeCell ref="S90:V90"/>
    <mergeCell ref="F88:J88"/>
    <mergeCell ref="S88:V88"/>
    <mergeCell ref="D59:J59"/>
    <mergeCell ref="S59:V59"/>
    <mergeCell ref="E87:J87"/>
    <mergeCell ref="S87:V87"/>
    <mergeCell ref="S81:V81"/>
    <mergeCell ref="G84:J84"/>
    <mergeCell ref="S64:V64"/>
    <mergeCell ref="S70:V70"/>
    <mergeCell ref="S72:V72"/>
    <mergeCell ref="S84:V84"/>
    <mergeCell ref="B85:J85"/>
    <mergeCell ref="S85:V85"/>
    <mergeCell ref="S61:V61"/>
    <mergeCell ref="F74:J74"/>
    <mergeCell ref="D72:J72"/>
    <mergeCell ref="B70:J70"/>
    <mergeCell ref="E73:J73"/>
    <mergeCell ref="S73:V73"/>
    <mergeCell ref="G64:J64"/>
    <mergeCell ref="B58:J58"/>
    <mergeCell ref="S58:V58"/>
    <mergeCell ref="S24:V24"/>
    <mergeCell ref="F23:J23"/>
    <mergeCell ref="G24:J24"/>
    <mergeCell ref="B48:J48"/>
    <mergeCell ref="G57:J57"/>
    <mergeCell ref="S23:V23"/>
    <mergeCell ref="S48:V48"/>
    <mergeCell ref="G27:J27"/>
    <mergeCell ref="S27:V27"/>
    <mergeCell ref="F51:J51"/>
    <mergeCell ref="S51:V51"/>
    <mergeCell ref="E50:J50"/>
    <mergeCell ref="S50:V50"/>
    <mergeCell ref="D49:J49"/>
    <mergeCell ref="D13:J13"/>
    <mergeCell ref="S13:V13"/>
    <mergeCell ref="D21:J21"/>
    <mergeCell ref="E14:J14"/>
    <mergeCell ref="F16:J16"/>
    <mergeCell ref="S14:V14"/>
    <mergeCell ref="S16:V16"/>
    <mergeCell ref="B10:J10"/>
    <mergeCell ref="B11:J11"/>
    <mergeCell ref="S11:V11"/>
    <mergeCell ref="B12:J12"/>
    <mergeCell ref="S12:V12"/>
    <mergeCell ref="E22:J22"/>
    <mergeCell ref="S22:V22"/>
    <mergeCell ref="S21:V21"/>
    <mergeCell ref="G19:J19"/>
    <mergeCell ref="S19:V19"/>
  </mergeCells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/>
  </sheetViews>
  <sheetFormatPr defaultColWidth="9.140625" defaultRowHeight="12.75" x14ac:dyDescent="0.2"/>
  <cols>
    <col min="1" max="1" width="1.28515625" style="239" customWidth="1"/>
    <col min="2" max="5" width="0.5703125" style="239" hidden="1" customWidth="1"/>
    <col min="6" max="6" width="0.85546875" style="239" hidden="1" customWidth="1"/>
    <col min="7" max="9" width="0.7109375" style="239" hidden="1" customWidth="1"/>
    <col min="10" max="10" width="0.5703125" style="239" hidden="1" customWidth="1"/>
    <col min="11" max="11" width="38.5703125" style="239" customWidth="1"/>
    <col min="12" max="12" width="11" style="239" customWidth="1"/>
    <col min="13" max="15" width="7.140625" style="239" customWidth="1"/>
    <col min="16" max="19" width="0" style="239" hidden="1" customWidth="1"/>
    <col min="20" max="20" width="11.42578125" style="239" customWidth="1"/>
    <col min="21" max="21" width="12" style="239" customWidth="1"/>
    <col min="22" max="22" width="11.85546875" style="239" customWidth="1"/>
    <col min="23" max="23" width="13.28515625" style="239" customWidth="1"/>
    <col min="24" max="254" width="9.140625" style="84" customWidth="1"/>
    <col min="255" max="16384" width="9.140625" style="84"/>
  </cols>
  <sheetData>
    <row r="1" spans="1:23" ht="18.75" customHeight="1" x14ac:dyDescent="0.2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91"/>
      <c r="P1" s="356" t="s">
        <v>360</v>
      </c>
      <c r="Q1" s="357"/>
      <c r="R1" s="357"/>
      <c r="S1" s="291"/>
      <c r="T1" s="291"/>
      <c r="U1" s="350" t="s">
        <v>359</v>
      </c>
      <c r="V1" s="350"/>
      <c r="W1" s="283"/>
    </row>
    <row r="2" spans="1:23" ht="15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350" t="s">
        <v>236</v>
      </c>
      <c r="P2" s="350"/>
      <c r="Q2" s="350"/>
      <c r="R2" s="350"/>
      <c r="S2" s="350"/>
      <c r="T2" s="350"/>
      <c r="U2" s="350"/>
      <c r="V2" s="350"/>
      <c r="W2" s="283"/>
    </row>
    <row r="3" spans="1:23" ht="15" customHeight="1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91"/>
      <c r="P3" s="291"/>
      <c r="Q3" s="291"/>
      <c r="R3" s="291"/>
      <c r="S3" s="291"/>
      <c r="T3" s="360" t="s">
        <v>358</v>
      </c>
      <c r="U3" s="360"/>
      <c r="V3" s="360"/>
      <c r="W3" s="360"/>
    </row>
    <row r="4" spans="1:23" ht="15" customHeight="1" x14ac:dyDescent="0.2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91"/>
      <c r="P4" s="291"/>
      <c r="Q4" s="291"/>
      <c r="R4" s="291"/>
      <c r="S4" s="291"/>
      <c r="T4" s="290"/>
      <c r="U4" s="360" t="s">
        <v>364</v>
      </c>
      <c r="V4" s="360"/>
      <c r="W4" s="360"/>
    </row>
    <row r="5" spans="1:23" ht="12.75" customHeight="1" x14ac:dyDescent="0.2">
      <c r="A5" s="286" t="s">
        <v>357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7"/>
      <c r="Q5" s="287"/>
      <c r="R5" s="283"/>
      <c r="S5" s="283"/>
      <c r="T5" s="283"/>
      <c r="U5" s="283"/>
      <c r="V5" s="283"/>
      <c r="W5" s="283"/>
    </row>
    <row r="6" spans="1:23" ht="12.75" customHeight="1" x14ac:dyDescent="0.2">
      <c r="A6" s="289" t="s">
        <v>356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7"/>
      <c r="Q6" s="287"/>
      <c r="R6" s="284"/>
      <c r="S6" s="283"/>
      <c r="T6" s="283"/>
      <c r="U6" s="283"/>
      <c r="V6" s="283"/>
      <c r="W6" s="283"/>
    </row>
    <row r="7" spans="1:23" ht="12.75" customHeight="1" x14ac:dyDescent="0.2">
      <c r="A7" s="286" t="s">
        <v>355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3"/>
      <c r="T7" s="283"/>
      <c r="U7" s="283"/>
      <c r="V7" s="283"/>
      <c r="W7" s="283"/>
    </row>
    <row r="8" spans="1:23" ht="12.75" customHeight="1" x14ac:dyDescent="0.2">
      <c r="A8" s="286" t="s">
        <v>354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3"/>
      <c r="T8" s="283"/>
      <c r="U8" s="283"/>
      <c r="V8" s="283"/>
      <c r="W8" s="283"/>
    </row>
    <row r="9" spans="1:23" ht="24.75" customHeight="1" x14ac:dyDescent="0.2">
      <c r="A9" s="118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83"/>
      <c r="P9" s="283"/>
      <c r="Q9" s="285"/>
      <c r="R9" s="284"/>
      <c r="S9" s="283"/>
      <c r="T9" s="283"/>
      <c r="U9" s="283"/>
      <c r="V9" s="283"/>
      <c r="W9" s="283"/>
    </row>
    <row r="10" spans="1:23" ht="3" customHeight="1" thickBot="1" x14ac:dyDescent="0.25">
      <c r="A10" s="224"/>
      <c r="B10" s="281"/>
      <c r="C10" s="281"/>
      <c r="D10" s="281"/>
      <c r="E10" s="281"/>
      <c r="F10" s="281"/>
      <c r="G10" s="281"/>
      <c r="H10" s="281"/>
      <c r="I10" s="281"/>
      <c r="J10" s="281"/>
      <c r="K10" s="282"/>
      <c r="L10" s="281"/>
      <c r="M10" s="281"/>
      <c r="N10" s="281"/>
      <c r="O10" s="281"/>
      <c r="P10" s="282"/>
      <c r="Q10" s="282"/>
      <c r="R10" s="282" t="s">
        <v>353</v>
      </c>
      <c r="S10" s="282"/>
      <c r="T10" s="282"/>
      <c r="U10" s="282"/>
      <c r="V10" s="282"/>
      <c r="W10" s="282"/>
    </row>
    <row r="11" spans="1:23" ht="24" customHeight="1" thickBot="1" x14ac:dyDescent="0.25">
      <c r="A11" s="281"/>
      <c r="B11" s="351" t="s">
        <v>240</v>
      </c>
      <c r="C11" s="352"/>
      <c r="D11" s="352"/>
      <c r="E11" s="352"/>
      <c r="F11" s="352"/>
      <c r="G11" s="352"/>
      <c r="H11" s="352"/>
      <c r="I11" s="352"/>
      <c r="J11" s="352"/>
      <c r="K11" s="352"/>
      <c r="L11" s="280" t="s">
        <v>305</v>
      </c>
      <c r="M11" s="280" t="s">
        <v>229</v>
      </c>
      <c r="N11" s="280" t="s">
        <v>228</v>
      </c>
      <c r="O11" s="280" t="s">
        <v>304</v>
      </c>
      <c r="P11" s="280" t="s">
        <v>352</v>
      </c>
      <c r="Q11" s="279" t="s">
        <v>351</v>
      </c>
      <c r="R11" s="279" t="s">
        <v>350</v>
      </c>
      <c r="S11" s="279" t="s">
        <v>349</v>
      </c>
      <c r="T11" s="279" t="s">
        <v>348</v>
      </c>
      <c r="U11" s="279">
        <v>2021</v>
      </c>
      <c r="V11" s="279">
        <v>2022</v>
      </c>
      <c r="W11" s="278">
        <v>2023</v>
      </c>
    </row>
    <row r="12" spans="1:23" ht="60.75" customHeight="1" x14ac:dyDescent="0.2">
      <c r="A12" s="131"/>
      <c r="B12" s="358" t="s">
        <v>347</v>
      </c>
      <c r="C12" s="359"/>
      <c r="D12" s="359"/>
      <c r="E12" s="359"/>
      <c r="F12" s="359"/>
      <c r="G12" s="359"/>
      <c r="H12" s="359"/>
      <c r="I12" s="359"/>
      <c r="J12" s="359"/>
      <c r="K12" s="359"/>
      <c r="L12" s="277" t="s">
        <v>346</v>
      </c>
      <c r="M12" s="276">
        <v>0</v>
      </c>
      <c r="N12" s="276">
        <v>0</v>
      </c>
      <c r="O12" s="275">
        <v>0</v>
      </c>
      <c r="P12" s="274"/>
      <c r="Q12" s="273">
        <v>5714000</v>
      </c>
      <c r="R12" s="273">
        <v>5312481</v>
      </c>
      <c r="S12" s="273">
        <v>5237700</v>
      </c>
      <c r="T12" s="273">
        <f>T13+T27+T29+T37+T40+T45+T50+T72</f>
        <v>110000</v>
      </c>
      <c r="U12" s="273">
        <f>U13+U29+U35+U40+U45+U50+U62+U72</f>
        <v>6514500.7199999997</v>
      </c>
      <c r="V12" s="273">
        <f>V13</f>
        <v>5316600</v>
      </c>
      <c r="W12" s="272">
        <f>W13</f>
        <v>5237700</v>
      </c>
    </row>
    <row r="13" spans="1:23" ht="48.75" customHeight="1" x14ac:dyDescent="0.2">
      <c r="A13" s="131"/>
      <c r="B13" s="269"/>
      <c r="C13" s="347" t="s">
        <v>242</v>
      </c>
      <c r="D13" s="347"/>
      <c r="E13" s="347"/>
      <c r="F13" s="347"/>
      <c r="G13" s="347"/>
      <c r="H13" s="347"/>
      <c r="I13" s="347"/>
      <c r="J13" s="347"/>
      <c r="K13" s="347"/>
      <c r="L13" s="261" t="s">
        <v>345</v>
      </c>
      <c r="M13" s="254">
        <v>0</v>
      </c>
      <c r="N13" s="254">
        <v>0</v>
      </c>
      <c r="O13" s="259">
        <v>0</v>
      </c>
      <c r="P13" s="253"/>
      <c r="Q13" s="252">
        <v>2467399.86</v>
      </c>
      <c r="R13" s="252">
        <v>2336000</v>
      </c>
      <c r="S13" s="252">
        <v>2240700</v>
      </c>
      <c r="T13" s="252">
        <f>T18</f>
        <v>-61386.83</v>
      </c>
      <c r="U13" s="252">
        <f>U14+U18+U25+U66+U69</f>
        <v>2671124.7200000002</v>
      </c>
      <c r="V13" s="252">
        <f>V14+V18+V25+V31+V35+V41+V47+V50+V61</f>
        <v>5316600</v>
      </c>
      <c r="W13" s="262">
        <f>W14+W18+W25+W31+W35+W41+W47+W50+W61</f>
        <v>5237700</v>
      </c>
    </row>
    <row r="14" spans="1:23" ht="12.75" customHeight="1" x14ac:dyDescent="0.2">
      <c r="A14" s="131"/>
      <c r="B14" s="346" t="s">
        <v>243</v>
      </c>
      <c r="C14" s="347"/>
      <c r="D14" s="347"/>
      <c r="E14" s="347"/>
      <c r="F14" s="347"/>
      <c r="G14" s="347"/>
      <c r="H14" s="347"/>
      <c r="I14" s="347"/>
      <c r="J14" s="347"/>
      <c r="K14" s="347"/>
      <c r="L14" s="261" t="s">
        <v>344</v>
      </c>
      <c r="M14" s="254">
        <v>0</v>
      </c>
      <c r="N14" s="254">
        <v>0</v>
      </c>
      <c r="O14" s="259" t="s">
        <v>323</v>
      </c>
      <c r="P14" s="253"/>
      <c r="Q14" s="252">
        <v>767248.8</v>
      </c>
      <c r="R14" s="252">
        <v>767248.8</v>
      </c>
      <c r="S14" s="252">
        <v>651000</v>
      </c>
      <c r="T14" s="252">
        <v>0</v>
      </c>
      <c r="U14" s="252">
        <f t="shared" ref="U14:W16" si="0">U15</f>
        <v>767248.8</v>
      </c>
      <c r="V14" s="252">
        <f t="shared" si="0"/>
        <v>767248.8</v>
      </c>
      <c r="W14" s="262">
        <f t="shared" si="0"/>
        <v>651000</v>
      </c>
    </row>
    <row r="15" spans="1:23" ht="12.75" customHeight="1" x14ac:dyDescent="0.2">
      <c r="A15" s="131"/>
      <c r="B15" s="348" t="s">
        <v>225</v>
      </c>
      <c r="C15" s="349"/>
      <c r="D15" s="349"/>
      <c r="E15" s="349"/>
      <c r="F15" s="349"/>
      <c r="G15" s="349"/>
      <c r="H15" s="349"/>
      <c r="I15" s="349"/>
      <c r="J15" s="349"/>
      <c r="K15" s="349"/>
      <c r="L15" s="261" t="s">
        <v>344</v>
      </c>
      <c r="M15" s="254">
        <v>1</v>
      </c>
      <c r="N15" s="254">
        <v>0</v>
      </c>
      <c r="O15" s="259" t="s">
        <v>323</v>
      </c>
      <c r="P15" s="253"/>
      <c r="Q15" s="252">
        <v>767248.8</v>
      </c>
      <c r="R15" s="252">
        <v>767248.8</v>
      </c>
      <c r="S15" s="252">
        <v>651000</v>
      </c>
      <c r="T15" s="252">
        <v>0</v>
      </c>
      <c r="U15" s="252">
        <f t="shared" si="0"/>
        <v>767248.8</v>
      </c>
      <c r="V15" s="252">
        <f t="shared" si="0"/>
        <v>767248.8</v>
      </c>
      <c r="W15" s="262">
        <f t="shared" si="0"/>
        <v>651000</v>
      </c>
    </row>
    <row r="16" spans="1:23" ht="21.75" customHeight="1" x14ac:dyDescent="0.2">
      <c r="A16" s="131"/>
      <c r="B16" s="348" t="s">
        <v>224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261" t="s">
        <v>344</v>
      </c>
      <c r="M16" s="254">
        <v>1</v>
      </c>
      <c r="N16" s="254">
        <v>2</v>
      </c>
      <c r="O16" s="259" t="s">
        <v>323</v>
      </c>
      <c r="P16" s="253"/>
      <c r="Q16" s="252">
        <v>767248.8</v>
      </c>
      <c r="R16" s="252">
        <v>767248.8</v>
      </c>
      <c r="S16" s="252">
        <v>651000</v>
      </c>
      <c r="T16" s="252">
        <v>0</v>
      </c>
      <c r="U16" s="252">
        <f t="shared" si="0"/>
        <v>767248.8</v>
      </c>
      <c r="V16" s="252">
        <f t="shared" si="0"/>
        <v>767248.8</v>
      </c>
      <c r="W16" s="262">
        <f t="shared" si="0"/>
        <v>651000</v>
      </c>
    </row>
    <row r="17" spans="1:23" ht="21.75" customHeight="1" x14ac:dyDescent="0.2">
      <c r="A17" s="131"/>
      <c r="B17" s="348" t="s">
        <v>244</v>
      </c>
      <c r="C17" s="349"/>
      <c r="D17" s="349"/>
      <c r="E17" s="349"/>
      <c r="F17" s="349"/>
      <c r="G17" s="349"/>
      <c r="H17" s="349"/>
      <c r="I17" s="349"/>
      <c r="J17" s="349"/>
      <c r="K17" s="349"/>
      <c r="L17" s="261" t="s">
        <v>344</v>
      </c>
      <c r="M17" s="254">
        <v>1</v>
      </c>
      <c r="N17" s="254">
        <v>2</v>
      </c>
      <c r="O17" s="259" t="s">
        <v>246</v>
      </c>
      <c r="P17" s="253"/>
      <c r="Q17" s="252">
        <v>767248.8</v>
      </c>
      <c r="R17" s="252">
        <v>767248.8</v>
      </c>
      <c r="S17" s="252">
        <v>651000</v>
      </c>
      <c r="T17" s="252">
        <v>0</v>
      </c>
      <c r="U17" s="252">
        <v>767248.8</v>
      </c>
      <c r="V17" s="252">
        <v>767248.8</v>
      </c>
      <c r="W17" s="262">
        <v>651000</v>
      </c>
    </row>
    <row r="18" spans="1:23" ht="24.75" customHeight="1" x14ac:dyDescent="0.2">
      <c r="A18" s="131"/>
      <c r="B18" s="346" t="s">
        <v>245</v>
      </c>
      <c r="C18" s="347"/>
      <c r="D18" s="347"/>
      <c r="E18" s="347"/>
      <c r="F18" s="347"/>
      <c r="G18" s="347"/>
      <c r="H18" s="347"/>
      <c r="I18" s="347"/>
      <c r="J18" s="347"/>
      <c r="K18" s="347"/>
      <c r="L18" s="261" t="s">
        <v>343</v>
      </c>
      <c r="M18" s="254">
        <v>0</v>
      </c>
      <c r="N18" s="254">
        <v>0</v>
      </c>
      <c r="O18" s="259" t="s">
        <v>323</v>
      </c>
      <c r="P18" s="253"/>
      <c r="Q18" s="252">
        <v>1672051.06</v>
      </c>
      <c r="R18" s="252">
        <v>1540651.2</v>
      </c>
      <c r="S18" s="252">
        <v>1561600</v>
      </c>
      <c r="T18" s="252">
        <f>T19</f>
        <v>-61386.83</v>
      </c>
      <c r="U18" s="252">
        <f t="shared" ref="T18:X19" si="1">U19</f>
        <v>1859073.4200000002</v>
      </c>
      <c r="V18" s="252">
        <f t="shared" si="1"/>
        <v>1540651.2</v>
      </c>
      <c r="W18" s="262">
        <f t="shared" si="1"/>
        <v>1561600</v>
      </c>
    </row>
    <row r="19" spans="1:23" ht="12.75" customHeight="1" x14ac:dyDescent="0.2">
      <c r="A19" s="131"/>
      <c r="B19" s="348" t="s">
        <v>225</v>
      </c>
      <c r="C19" s="349"/>
      <c r="D19" s="349"/>
      <c r="E19" s="349"/>
      <c r="F19" s="349"/>
      <c r="G19" s="349"/>
      <c r="H19" s="349"/>
      <c r="I19" s="349"/>
      <c r="J19" s="349"/>
      <c r="K19" s="349"/>
      <c r="L19" s="261" t="s">
        <v>343</v>
      </c>
      <c r="M19" s="254">
        <v>1</v>
      </c>
      <c r="N19" s="254">
        <v>0</v>
      </c>
      <c r="O19" s="259" t="s">
        <v>323</v>
      </c>
      <c r="P19" s="253"/>
      <c r="Q19" s="252">
        <v>1672051.06</v>
      </c>
      <c r="R19" s="252">
        <v>1540651.2</v>
      </c>
      <c r="S19" s="252">
        <v>1561600</v>
      </c>
      <c r="T19" s="252">
        <f t="shared" si="1"/>
        <v>-61386.83</v>
      </c>
      <c r="U19" s="252">
        <f t="shared" si="1"/>
        <v>1859073.4200000002</v>
      </c>
      <c r="V19" s="252">
        <f t="shared" si="1"/>
        <v>1540651.2</v>
      </c>
      <c r="W19" s="262">
        <f t="shared" si="1"/>
        <v>1561600</v>
      </c>
    </row>
    <row r="20" spans="1:23" ht="42.75" customHeight="1" x14ac:dyDescent="0.2">
      <c r="A20" s="131"/>
      <c r="B20" s="348" t="s">
        <v>223</v>
      </c>
      <c r="C20" s="349"/>
      <c r="D20" s="349"/>
      <c r="E20" s="349"/>
      <c r="F20" s="349"/>
      <c r="G20" s="349"/>
      <c r="H20" s="349"/>
      <c r="I20" s="349"/>
      <c r="J20" s="349"/>
      <c r="K20" s="349"/>
      <c r="L20" s="261" t="s">
        <v>343</v>
      </c>
      <c r="M20" s="254">
        <v>1</v>
      </c>
      <c r="N20" s="254">
        <v>4</v>
      </c>
      <c r="O20" s="259" t="s">
        <v>323</v>
      </c>
      <c r="P20" s="253"/>
      <c r="Q20" s="252">
        <v>1672051.06</v>
      </c>
      <c r="R20" s="252">
        <v>1540651.2</v>
      </c>
      <c r="S20" s="252">
        <v>1561600</v>
      </c>
      <c r="T20" s="252">
        <f>T21+T22+T24</f>
        <v>-61386.83</v>
      </c>
      <c r="U20" s="252">
        <f>U21+U22+U23+U24</f>
        <v>1859073.4200000002</v>
      </c>
      <c r="V20" s="252">
        <f>V21+V22+V23+V24</f>
        <v>1540651.2</v>
      </c>
      <c r="W20" s="262">
        <f>W21+W22+W23+W24</f>
        <v>1561600</v>
      </c>
    </row>
    <row r="21" spans="1:23" ht="21.75" customHeight="1" x14ac:dyDescent="0.2">
      <c r="A21" s="131"/>
      <c r="B21" s="348" t="s">
        <v>244</v>
      </c>
      <c r="C21" s="349"/>
      <c r="D21" s="349"/>
      <c r="E21" s="349"/>
      <c r="F21" s="349"/>
      <c r="G21" s="349"/>
      <c r="H21" s="349"/>
      <c r="I21" s="349"/>
      <c r="J21" s="349"/>
      <c r="K21" s="349"/>
      <c r="L21" s="261" t="s">
        <v>343</v>
      </c>
      <c r="M21" s="254">
        <v>1</v>
      </c>
      <c r="N21" s="254">
        <v>4</v>
      </c>
      <c r="O21" s="259" t="s">
        <v>246</v>
      </c>
      <c r="P21" s="253"/>
      <c r="Q21" s="252">
        <v>1564951.06</v>
      </c>
      <c r="R21" s="252">
        <v>1512551.2</v>
      </c>
      <c r="S21" s="252">
        <v>1512551.2</v>
      </c>
      <c r="T21" s="252">
        <v>-145181.85</v>
      </c>
      <c r="U21" s="252">
        <v>1527269.35</v>
      </c>
      <c r="V21" s="252">
        <v>1512551.2</v>
      </c>
      <c r="W21" s="262">
        <v>1512551.2</v>
      </c>
    </row>
    <row r="22" spans="1:23" ht="21.75" customHeight="1" x14ac:dyDescent="0.2">
      <c r="A22" s="131"/>
      <c r="B22" s="348" t="s">
        <v>247</v>
      </c>
      <c r="C22" s="349"/>
      <c r="D22" s="349"/>
      <c r="E22" s="349"/>
      <c r="F22" s="349"/>
      <c r="G22" s="349"/>
      <c r="H22" s="349"/>
      <c r="I22" s="349"/>
      <c r="J22" s="349"/>
      <c r="K22" s="349"/>
      <c r="L22" s="261" t="s">
        <v>343</v>
      </c>
      <c r="M22" s="254">
        <v>1</v>
      </c>
      <c r="N22" s="254">
        <v>4</v>
      </c>
      <c r="O22" s="259" t="s">
        <v>248</v>
      </c>
      <c r="P22" s="253"/>
      <c r="Q22" s="252">
        <v>77900</v>
      </c>
      <c r="R22" s="252">
        <v>0</v>
      </c>
      <c r="S22" s="252">
        <v>28948.799999999999</v>
      </c>
      <c r="T22" s="252">
        <v>83476.02</v>
      </c>
      <c r="U22" s="252">
        <v>302285.07</v>
      </c>
      <c r="V22" s="252">
        <v>0</v>
      </c>
      <c r="W22" s="262">
        <v>28948.799999999999</v>
      </c>
    </row>
    <row r="23" spans="1:23" ht="12.75" customHeight="1" x14ac:dyDescent="0.2">
      <c r="A23" s="131"/>
      <c r="B23" s="348" t="s">
        <v>44</v>
      </c>
      <c r="C23" s="349"/>
      <c r="D23" s="349"/>
      <c r="E23" s="349"/>
      <c r="F23" s="349"/>
      <c r="G23" s="349"/>
      <c r="H23" s="349"/>
      <c r="I23" s="349"/>
      <c r="J23" s="349"/>
      <c r="K23" s="349"/>
      <c r="L23" s="261" t="s">
        <v>343</v>
      </c>
      <c r="M23" s="254">
        <v>1</v>
      </c>
      <c r="N23" s="254">
        <v>4</v>
      </c>
      <c r="O23" s="259" t="s">
        <v>269</v>
      </c>
      <c r="P23" s="253"/>
      <c r="Q23" s="252">
        <v>21200</v>
      </c>
      <c r="R23" s="252">
        <v>20100</v>
      </c>
      <c r="S23" s="252">
        <v>20100</v>
      </c>
      <c r="T23" s="252">
        <v>0</v>
      </c>
      <c r="U23" s="252">
        <v>21200</v>
      </c>
      <c r="V23" s="252">
        <v>20100</v>
      </c>
      <c r="W23" s="262">
        <v>20100</v>
      </c>
    </row>
    <row r="24" spans="1:23" ht="12.75" customHeight="1" x14ac:dyDescent="0.2">
      <c r="A24" s="131"/>
      <c r="B24" s="348" t="s">
        <v>249</v>
      </c>
      <c r="C24" s="349"/>
      <c r="D24" s="349"/>
      <c r="E24" s="349"/>
      <c r="F24" s="349"/>
      <c r="G24" s="349"/>
      <c r="H24" s="349"/>
      <c r="I24" s="349"/>
      <c r="J24" s="349"/>
      <c r="K24" s="349"/>
      <c r="L24" s="261" t="s">
        <v>343</v>
      </c>
      <c r="M24" s="254">
        <v>1</v>
      </c>
      <c r="N24" s="254">
        <v>4</v>
      </c>
      <c r="O24" s="259" t="s">
        <v>317</v>
      </c>
      <c r="P24" s="253"/>
      <c r="Q24" s="252">
        <v>8000</v>
      </c>
      <c r="R24" s="252">
        <v>8000</v>
      </c>
      <c r="S24" s="252">
        <v>0</v>
      </c>
      <c r="T24" s="252">
        <v>319</v>
      </c>
      <c r="U24" s="252">
        <v>8319</v>
      </c>
      <c r="V24" s="252">
        <v>8000</v>
      </c>
      <c r="W24" s="262">
        <v>0</v>
      </c>
    </row>
    <row r="25" spans="1:23" ht="36.75" customHeight="1" x14ac:dyDescent="0.2">
      <c r="A25" s="131"/>
      <c r="B25" s="346" t="s">
        <v>250</v>
      </c>
      <c r="C25" s="347"/>
      <c r="D25" s="347"/>
      <c r="E25" s="347"/>
      <c r="F25" s="347"/>
      <c r="G25" s="347"/>
      <c r="H25" s="347"/>
      <c r="I25" s="347"/>
      <c r="J25" s="347"/>
      <c r="K25" s="347"/>
      <c r="L25" s="261" t="s">
        <v>342</v>
      </c>
      <c r="M25" s="254">
        <v>0</v>
      </c>
      <c r="N25" s="254">
        <v>0</v>
      </c>
      <c r="O25" s="259" t="s">
        <v>323</v>
      </c>
      <c r="P25" s="253"/>
      <c r="Q25" s="252">
        <v>28100</v>
      </c>
      <c r="R25" s="252">
        <v>28100</v>
      </c>
      <c r="S25" s="252">
        <v>28100</v>
      </c>
      <c r="T25" s="252">
        <v>0</v>
      </c>
      <c r="U25" s="252">
        <f t="shared" ref="U25:W26" si="2">U26</f>
        <v>28100</v>
      </c>
      <c r="V25" s="252">
        <f t="shared" si="2"/>
        <v>28100</v>
      </c>
      <c r="W25" s="262">
        <f t="shared" si="2"/>
        <v>28100</v>
      </c>
    </row>
    <row r="26" spans="1:23" ht="12.75" customHeight="1" x14ac:dyDescent="0.2">
      <c r="A26" s="131"/>
      <c r="B26" s="348" t="s">
        <v>225</v>
      </c>
      <c r="C26" s="349"/>
      <c r="D26" s="349"/>
      <c r="E26" s="349"/>
      <c r="F26" s="349"/>
      <c r="G26" s="349"/>
      <c r="H26" s="349"/>
      <c r="I26" s="349"/>
      <c r="J26" s="349"/>
      <c r="K26" s="349"/>
      <c r="L26" s="261" t="s">
        <v>342</v>
      </c>
      <c r="M26" s="254">
        <v>1</v>
      </c>
      <c r="N26" s="254">
        <v>0</v>
      </c>
      <c r="O26" s="259" t="s">
        <v>323</v>
      </c>
      <c r="P26" s="253"/>
      <c r="Q26" s="252">
        <v>28100</v>
      </c>
      <c r="R26" s="252">
        <v>28100</v>
      </c>
      <c r="S26" s="252">
        <v>28100</v>
      </c>
      <c r="T26" s="252">
        <v>0</v>
      </c>
      <c r="U26" s="252">
        <f t="shared" si="2"/>
        <v>28100</v>
      </c>
      <c r="V26" s="252">
        <f t="shared" si="2"/>
        <v>28100</v>
      </c>
      <c r="W26" s="262">
        <f t="shared" si="2"/>
        <v>28100</v>
      </c>
    </row>
    <row r="27" spans="1:23" ht="32.25" customHeight="1" x14ac:dyDescent="0.2">
      <c r="A27" s="131"/>
      <c r="B27" s="348" t="s">
        <v>222</v>
      </c>
      <c r="C27" s="349"/>
      <c r="D27" s="349"/>
      <c r="E27" s="349"/>
      <c r="F27" s="349"/>
      <c r="G27" s="349"/>
      <c r="H27" s="349"/>
      <c r="I27" s="349"/>
      <c r="J27" s="349"/>
      <c r="K27" s="349"/>
      <c r="L27" s="261" t="s">
        <v>342</v>
      </c>
      <c r="M27" s="254">
        <v>1</v>
      </c>
      <c r="N27" s="254">
        <v>6</v>
      </c>
      <c r="O27" s="259" t="s">
        <v>323</v>
      </c>
      <c r="P27" s="253"/>
      <c r="Q27" s="252">
        <v>28100</v>
      </c>
      <c r="R27" s="252">
        <v>28100</v>
      </c>
      <c r="S27" s="252">
        <v>28100</v>
      </c>
      <c r="T27" s="252">
        <v>0</v>
      </c>
      <c r="U27" s="252">
        <f>U28</f>
        <v>28100</v>
      </c>
      <c r="V27" s="252">
        <f>V28</f>
        <v>28100</v>
      </c>
      <c r="W27" s="262">
        <f>W28</f>
        <v>28100</v>
      </c>
    </row>
    <row r="28" spans="1:23" ht="12.75" customHeight="1" x14ac:dyDescent="0.2">
      <c r="A28" s="131"/>
      <c r="B28" s="348" t="s">
        <v>44</v>
      </c>
      <c r="C28" s="349"/>
      <c r="D28" s="349"/>
      <c r="E28" s="349"/>
      <c r="F28" s="349"/>
      <c r="G28" s="349"/>
      <c r="H28" s="349"/>
      <c r="I28" s="349"/>
      <c r="J28" s="349"/>
      <c r="K28" s="349"/>
      <c r="L28" s="261" t="s">
        <v>342</v>
      </c>
      <c r="M28" s="254">
        <v>1</v>
      </c>
      <c r="N28" s="254">
        <v>6</v>
      </c>
      <c r="O28" s="259" t="s">
        <v>269</v>
      </c>
      <c r="P28" s="253"/>
      <c r="Q28" s="252">
        <v>28100</v>
      </c>
      <c r="R28" s="252">
        <v>28100</v>
      </c>
      <c r="S28" s="252">
        <v>28100</v>
      </c>
      <c r="T28" s="252">
        <v>0</v>
      </c>
      <c r="U28" s="252">
        <v>28100</v>
      </c>
      <c r="V28" s="252">
        <v>28100</v>
      </c>
      <c r="W28" s="262">
        <v>28100</v>
      </c>
    </row>
    <row r="29" spans="1:23" ht="12.75" customHeight="1" x14ac:dyDescent="0.2">
      <c r="A29" s="131"/>
      <c r="B29" s="268"/>
      <c r="C29" s="263"/>
      <c r="D29" s="263"/>
      <c r="E29" s="263"/>
      <c r="F29" s="263"/>
      <c r="G29" s="263"/>
      <c r="H29" s="263"/>
      <c r="I29" s="263"/>
      <c r="J29" s="271"/>
      <c r="K29" s="263" t="s">
        <v>219</v>
      </c>
      <c r="L29" s="261" t="s">
        <v>338</v>
      </c>
      <c r="M29" s="254">
        <v>2</v>
      </c>
      <c r="N29" s="265">
        <v>0</v>
      </c>
      <c r="O29" s="270">
        <v>0</v>
      </c>
      <c r="P29" s="265"/>
      <c r="Q29" s="265"/>
      <c r="R29" s="265"/>
      <c r="S29" s="265"/>
      <c r="T29" s="265">
        <v>0</v>
      </c>
      <c r="U29" s="252">
        <v>102000</v>
      </c>
      <c r="V29" s="252">
        <v>103000</v>
      </c>
      <c r="W29" s="252">
        <v>107100</v>
      </c>
    </row>
    <row r="30" spans="1:23" ht="12.75" customHeight="1" x14ac:dyDescent="0.2">
      <c r="A30" s="131"/>
      <c r="B30" s="268"/>
      <c r="C30" s="263"/>
      <c r="D30" s="263"/>
      <c r="E30" s="263"/>
      <c r="F30" s="263"/>
      <c r="G30" s="263"/>
      <c r="H30" s="263"/>
      <c r="I30" s="263"/>
      <c r="J30" s="271"/>
      <c r="K30" s="263" t="s">
        <v>341</v>
      </c>
      <c r="L30" s="261" t="s">
        <v>338</v>
      </c>
      <c r="M30" s="254">
        <v>2</v>
      </c>
      <c r="N30" s="265">
        <v>0</v>
      </c>
      <c r="O30" s="270">
        <v>0</v>
      </c>
      <c r="P30" s="265"/>
      <c r="Q30" s="265"/>
      <c r="R30" s="265"/>
      <c r="S30" s="265"/>
      <c r="T30" s="265">
        <v>0</v>
      </c>
      <c r="U30" s="252">
        <v>102000</v>
      </c>
      <c r="V30" s="252">
        <v>103000</v>
      </c>
      <c r="W30" s="260">
        <v>107100</v>
      </c>
    </row>
    <row r="31" spans="1:23" ht="36.75" customHeight="1" x14ac:dyDescent="0.2">
      <c r="A31" s="131"/>
      <c r="B31" s="269"/>
      <c r="C31" s="347" t="s">
        <v>257</v>
      </c>
      <c r="D31" s="347"/>
      <c r="E31" s="347"/>
      <c r="F31" s="347"/>
      <c r="G31" s="347"/>
      <c r="H31" s="347"/>
      <c r="I31" s="347"/>
      <c r="J31" s="347"/>
      <c r="K31" s="347"/>
      <c r="L31" s="261" t="s">
        <v>340</v>
      </c>
      <c r="M31" s="254">
        <v>0</v>
      </c>
      <c r="N31" s="254">
        <v>0</v>
      </c>
      <c r="O31" s="259">
        <v>0</v>
      </c>
      <c r="P31" s="253"/>
      <c r="Q31" s="252">
        <v>102000</v>
      </c>
      <c r="R31" s="252">
        <v>103000</v>
      </c>
      <c r="S31" s="252">
        <v>107100</v>
      </c>
      <c r="T31" s="252">
        <v>0</v>
      </c>
      <c r="U31" s="252">
        <f t="shared" ref="U31:W31" si="3">U32</f>
        <v>102000</v>
      </c>
      <c r="V31" s="252">
        <f t="shared" si="3"/>
        <v>103000</v>
      </c>
      <c r="W31" s="262">
        <f t="shared" si="3"/>
        <v>107100</v>
      </c>
    </row>
    <row r="32" spans="1:23" ht="36.75" customHeight="1" x14ac:dyDescent="0.2">
      <c r="A32" s="131"/>
      <c r="B32" s="346" t="s">
        <v>339</v>
      </c>
      <c r="C32" s="347"/>
      <c r="D32" s="347"/>
      <c r="E32" s="347"/>
      <c r="F32" s="347"/>
      <c r="G32" s="347"/>
      <c r="H32" s="347"/>
      <c r="I32" s="347"/>
      <c r="J32" s="347"/>
      <c r="K32" s="347"/>
      <c r="L32" s="261" t="s">
        <v>338</v>
      </c>
      <c r="M32" s="254">
        <v>0</v>
      </c>
      <c r="N32" s="254">
        <v>0</v>
      </c>
      <c r="O32" s="259" t="s">
        <v>323</v>
      </c>
      <c r="P32" s="253"/>
      <c r="Q32" s="252">
        <v>102000</v>
      </c>
      <c r="R32" s="252">
        <v>103000</v>
      </c>
      <c r="S32" s="252">
        <v>107100</v>
      </c>
      <c r="T32" s="252">
        <v>0</v>
      </c>
      <c r="U32" s="252">
        <f>U33+U34</f>
        <v>102000</v>
      </c>
      <c r="V32" s="252">
        <f>V33+V34</f>
        <v>103000</v>
      </c>
      <c r="W32" s="262">
        <f>W33+W34</f>
        <v>107100</v>
      </c>
    </row>
    <row r="33" spans="1:23" ht="21.75" customHeight="1" x14ac:dyDescent="0.2">
      <c r="A33" s="131"/>
      <c r="B33" s="348" t="s">
        <v>244</v>
      </c>
      <c r="C33" s="349"/>
      <c r="D33" s="349"/>
      <c r="E33" s="349"/>
      <c r="F33" s="349"/>
      <c r="G33" s="349"/>
      <c r="H33" s="349"/>
      <c r="I33" s="349"/>
      <c r="J33" s="349"/>
      <c r="K33" s="349"/>
      <c r="L33" s="261" t="s">
        <v>338</v>
      </c>
      <c r="M33" s="254">
        <v>2</v>
      </c>
      <c r="N33" s="254">
        <v>3</v>
      </c>
      <c r="O33" s="259" t="s">
        <v>246</v>
      </c>
      <c r="P33" s="253"/>
      <c r="Q33" s="252">
        <v>101556</v>
      </c>
      <c r="R33" s="252">
        <v>101556</v>
      </c>
      <c r="S33" s="252">
        <v>101556</v>
      </c>
      <c r="T33" s="252">
        <v>0</v>
      </c>
      <c r="U33" s="252">
        <v>101556</v>
      </c>
      <c r="V33" s="252">
        <v>101556</v>
      </c>
      <c r="W33" s="262">
        <v>101556</v>
      </c>
    </row>
    <row r="34" spans="1:23" ht="21.75" customHeight="1" x14ac:dyDescent="0.2">
      <c r="A34" s="131"/>
      <c r="B34" s="348" t="s">
        <v>247</v>
      </c>
      <c r="C34" s="349"/>
      <c r="D34" s="349"/>
      <c r="E34" s="349"/>
      <c r="F34" s="349"/>
      <c r="G34" s="349"/>
      <c r="H34" s="349"/>
      <c r="I34" s="349"/>
      <c r="J34" s="349"/>
      <c r="K34" s="349"/>
      <c r="L34" s="261" t="s">
        <v>338</v>
      </c>
      <c r="M34" s="254">
        <v>2</v>
      </c>
      <c r="N34" s="254">
        <v>3</v>
      </c>
      <c r="O34" s="259" t="s">
        <v>248</v>
      </c>
      <c r="P34" s="253"/>
      <c r="Q34" s="252">
        <v>444</v>
      </c>
      <c r="R34" s="252">
        <v>1444</v>
      </c>
      <c r="S34" s="252">
        <v>5544</v>
      </c>
      <c r="T34" s="252">
        <v>0</v>
      </c>
      <c r="U34" s="252">
        <v>444</v>
      </c>
      <c r="V34" s="252">
        <v>1444</v>
      </c>
      <c r="W34" s="262">
        <v>5544</v>
      </c>
    </row>
    <row r="35" spans="1:23" ht="36.75" customHeight="1" x14ac:dyDescent="0.2">
      <c r="A35" s="131"/>
      <c r="B35" s="269"/>
      <c r="C35" s="347" t="s">
        <v>337</v>
      </c>
      <c r="D35" s="347"/>
      <c r="E35" s="347"/>
      <c r="F35" s="347"/>
      <c r="G35" s="347"/>
      <c r="H35" s="347"/>
      <c r="I35" s="347"/>
      <c r="J35" s="347"/>
      <c r="K35" s="347"/>
      <c r="L35" s="261" t="s">
        <v>336</v>
      </c>
      <c r="M35" s="254">
        <v>0</v>
      </c>
      <c r="N35" s="254">
        <v>0</v>
      </c>
      <c r="O35" s="259">
        <v>0</v>
      </c>
      <c r="P35" s="253"/>
      <c r="Q35" s="252">
        <v>137300</v>
      </c>
      <c r="R35" s="252">
        <v>0</v>
      </c>
      <c r="S35" s="252">
        <v>0</v>
      </c>
      <c r="T35" s="252">
        <f t="shared" ref="T35:U38" si="4">T36</f>
        <v>0</v>
      </c>
      <c r="U35" s="252">
        <f t="shared" si="4"/>
        <v>117300</v>
      </c>
      <c r="V35" s="252">
        <v>0</v>
      </c>
      <c r="W35" s="262">
        <v>0</v>
      </c>
    </row>
    <row r="36" spans="1:23" ht="48.75" customHeight="1" x14ac:dyDescent="0.2">
      <c r="A36" s="131"/>
      <c r="B36" s="346" t="s">
        <v>260</v>
      </c>
      <c r="C36" s="347"/>
      <c r="D36" s="347"/>
      <c r="E36" s="347"/>
      <c r="F36" s="347"/>
      <c r="G36" s="347"/>
      <c r="H36" s="347"/>
      <c r="I36" s="347"/>
      <c r="J36" s="347"/>
      <c r="K36" s="347"/>
      <c r="L36" s="261" t="s">
        <v>334</v>
      </c>
      <c r="M36" s="254">
        <v>0</v>
      </c>
      <c r="N36" s="254">
        <v>0</v>
      </c>
      <c r="O36" s="259" t="s">
        <v>323</v>
      </c>
      <c r="P36" s="253"/>
      <c r="Q36" s="252">
        <v>137300</v>
      </c>
      <c r="R36" s="252">
        <v>0</v>
      </c>
      <c r="S36" s="252">
        <v>0</v>
      </c>
      <c r="T36" s="252">
        <f t="shared" si="4"/>
        <v>0</v>
      </c>
      <c r="U36" s="252">
        <f t="shared" si="4"/>
        <v>117300</v>
      </c>
      <c r="V36" s="252">
        <v>0</v>
      </c>
      <c r="W36" s="262">
        <v>0</v>
      </c>
    </row>
    <row r="37" spans="1:23" ht="21.75" customHeight="1" x14ac:dyDescent="0.2">
      <c r="A37" s="131"/>
      <c r="B37" s="348" t="s">
        <v>217</v>
      </c>
      <c r="C37" s="349"/>
      <c r="D37" s="349"/>
      <c r="E37" s="349"/>
      <c r="F37" s="349"/>
      <c r="G37" s="349"/>
      <c r="H37" s="349"/>
      <c r="I37" s="349"/>
      <c r="J37" s="349"/>
      <c r="K37" s="349"/>
      <c r="L37" s="261" t="s">
        <v>334</v>
      </c>
      <c r="M37" s="254">
        <v>3</v>
      </c>
      <c r="N37" s="254">
        <v>0</v>
      </c>
      <c r="O37" s="259" t="s">
        <v>323</v>
      </c>
      <c r="P37" s="253"/>
      <c r="Q37" s="252">
        <v>137300</v>
      </c>
      <c r="R37" s="252">
        <v>0</v>
      </c>
      <c r="S37" s="252">
        <v>0</v>
      </c>
      <c r="T37" s="252">
        <f t="shared" si="4"/>
        <v>0</v>
      </c>
      <c r="U37" s="252">
        <f t="shared" si="4"/>
        <v>117300</v>
      </c>
      <c r="V37" s="252">
        <v>0</v>
      </c>
      <c r="W37" s="262">
        <v>0</v>
      </c>
    </row>
    <row r="38" spans="1:23" ht="32.25" customHeight="1" x14ac:dyDescent="0.2">
      <c r="A38" s="131"/>
      <c r="B38" s="348" t="s">
        <v>335</v>
      </c>
      <c r="C38" s="349"/>
      <c r="D38" s="349"/>
      <c r="E38" s="349"/>
      <c r="F38" s="349"/>
      <c r="G38" s="349"/>
      <c r="H38" s="349"/>
      <c r="I38" s="349"/>
      <c r="J38" s="349"/>
      <c r="K38" s="349"/>
      <c r="L38" s="261" t="s">
        <v>334</v>
      </c>
      <c r="M38" s="254">
        <v>3</v>
      </c>
      <c r="N38" s="254">
        <v>10</v>
      </c>
      <c r="O38" s="259" t="s">
        <v>323</v>
      </c>
      <c r="P38" s="253"/>
      <c r="Q38" s="252">
        <v>137300</v>
      </c>
      <c r="R38" s="252">
        <v>0</v>
      </c>
      <c r="S38" s="252">
        <v>0</v>
      </c>
      <c r="T38" s="252">
        <f t="shared" si="4"/>
        <v>0</v>
      </c>
      <c r="U38" s="252">
        <f t="shared" si="4"/>
        <v>117300</v>
      </c>
      <c r="V38" s="252">
        <v>0</v>
      </c>
      <c r="W38" s="262">
        <v>0</v>
      </c>
    </row>
    <row r="39" spans="1:23" ht="21.75" customHeight="1" x14ac:dyDescent="0.2">
      <c r="A39" s="131"/>
      <c r="B39" s="348" t="s">
        <v>247</v>
      </c>
      <c r="C39" s="349"/>
      <c r="D39" s="349"/>
      <c r="E39" s="349"/>
      <c r="F39" s="349"/>
      <c r="G39" s="349"/>
      <c r="H39" s="349"/>
      <c r="I39" s="349"/>
      <c r="J39" s="349"/>
      <c r="K39" s="349"/>
      <c r="L39" s="261" t="s">
        <v>334</v>
      </c>
      <c r="M39" s="254">
        <v>3</v>
      </c>
      <c r="N39" s="254">
        <v>10</v>
      </c>
      <c r="O39" s="259" t="s">
        <v>248</v>
      </c>
      <c r="P39" s="253"/>
      <c r="Q39" s="252">
        <v>137300</v>
      </c>
      <c r="R39" s="252">
        <v>0</v>
      </c>
      <c r="S39" s="252">
        <v>0</v>
      </c>
      <c r="T39" s="252">
        <v>0</v>
      </c>
      <c r="U39" s="252">
        <v>117300</v>
      </c>
      <c r="V39" s="252">
        <v>0</v>
      </c>
      <c r="W39" s="262">
        <v>0</v>
      </c>
    </row>
    <row r="40" spans="1:23" ht="15.75" customHeight="1" x14ac:dyDescent="0.2">
      <c r="A40" s="131"/>
      <c r="B40" s="268"/>
      <c r="C40" s="263"/>
      <c r="D40" s="263"/>
      <c r="E40" s="263"/>
      <c r="F40" s="263"/>
      <c r="G40" s="263"/>
      <c r="H40" s="263"/>
      <c r="I40" s="263"/>
      <c r="J40" s="263"/>
      <c r="K40" s="263" t="s">
        <v>214</v>
      </c>
      <c r="L40" s="261" t="s">
        <v>331</v>
      </c>
      <c r="M40" s="254">
        <v>4</v>
      </c>
      <c r="N40" s="254">
        <v>0</v>
      </c>
      <c r="O40" s="259">
        <v>0</v>
      </c>
      <c r="P40" s="253"/>
      <c r="Q40" s="252"/>
      <c r="R40" s="252"/>
      <c r="S40" s="252"/>
      <c r="T40" s="252">
        <v>0</v>
      </c>
      <c r="U40" s="252">
        <f t="shared" ref="T40:X43" si="5">U41</f>
        <v>751001.67</v>
      </c>
      <c r="V40" s="252">
        <f t="shared" si="5"/>
        <v>728000</v>
      </c>
      <c r="W40" s="262">
        <f t="shared" si="5"/>
        <v>756000</v>
      </c>
    </row>
    <row r="41" spans="1:23" ht="36.75" customHeight="1" x14ac:dyDescent="0.2">
      <c r="A41" s="131"/>
      <c r="B41" s="269"/>
      <c r="C41" s="347" t="s">
        <v>263</v>
      </c>
      <c r="D41" s="347"/>
      <c r="E41" s="347"/>
      <c r="F41" s="347"/>
      <c r="G41" s="347"/>
      <c r="H41" s="347"/>
      <c r="I41" s="347"/>
      <c r="J41" s="347"/>
      <c r="K41" s="347"/>
      <c r="L41" s="261" t="s">
        <v>333</v>
      </c>
      <c r="M41" s="254">
        <v>0</v>
      </c>
      <c r="N41" s="254">
        <v>0</v>
      </c>
      <c r="O41" s="259">
        <v>0</v>
      </c>
      <c r="P41" s="253"/>
      <c r="Q41" s="252">
        <v>704000</v>
      </c>
      <c r="R41" s="252">
        <v>728000</v>
      </c>
      <c r="S41" s="252">
        <v>756000</v>
      </c>
      <c r="T41" s="252">
        <v>0</v>
      </c>
      <c r="U41" s="252">
        <f t="shared" si="5"/>
        <v>751001.67</v>
      </c>
      <c r="V41" s="252">
        <f t="shared" si="5"/>
        <v>728000</v>
      </c>
      <c r="W41" s="262">
        <f t="shared" si="5"/>
        <v>756000</v>
      </c>
    </row>
    <row r="42" spans="1:23" ht="36.75" customHeight="1" x14ac:dyDescent="0.2">
      <c r="A42" s="131"/>
      <c r="B42" s="346" t="s">
        <v>332</v>
      </c>
      <c r="C42" s="347"/>
      <c r="D42" s="347"/>
      <c r="E42" s="347"/>
      <c r="F42" s="347"/>
      <c r="G42" s="347"/>
      <c r="H42" s="347"/>
      <c r="I42" s="347"/>
      <c r="J42" s="347"/>
      <c r="K42" s="347"/>
      <c r="L42" s="261" t="s">
        <v>331</v>
      </c>
      <c r="M42" s="254">
        <v>0</v>
      </c>
      <c r="N42" s="254">
        <v>0</v>
      </c>
      <c r="O42" s="259" t="s">
        <v>323</v>
      </c>
      <c r="P42" s="253"/>
      <c r="Q42" s="252">
        <v>704000</v>
      </c>
      <c r="R42" s="252">
        <v>728000</v>
      </c>
      <c r="S42" s="252">
        <v>756000</v>
      </c>
      <c r="T42" s="252">
        <v>0</v>
      </c>
      <c r="U42" s="252">
        <f>U43</f>
        <v>751001.67</v>
      </c>
      <c r="V42" s="252">
        <f>V43</f>
        <v>728000</v>
      </c>
      <c r="W42" s="262">
        <f>W43</f>
        <v>756000</v>
      </c>
    </row>
    <row r="43" spans="1:23" ht="12.75" customHeight="1" x14ac:dyDescent="0.2">
      <c r="A43" s="131"/>
      <c r="B43" s="348" t="s">
        <v>213</v>
      </c>
      <c r="C43" s="349"/>
      <c r="D43" s="349"/>
      <c r="E43" s="349"/>
      <c r="F43" s="349"/>
      <c r="G43" s="349"/>
      <c r="H43" s="349"/>
      <c r="I43" s="349"/>
      <c r="J43" s="349"/>
      <c r="K43" s="349"/>
      <c r="L43" s="261" t="s">
        <v>331</v>
      </c>
      <c r="M43" s="254">
        <v>4</v>
      </c>
      <c r="N43" s="254">
        <v>9</v>
      </c>
      <c r="O43" s="259" t="s">
        <v>323</v>
      </c>
      <c r="P43" s="253"/>
      <c r="Q43" s="252">
        <v>704000</v>
      </c>
      <c r="R43" s="252">
        <v>728000</v>
      </c>
      <c r="S43" s="252">
        <v>756000</v>
      </c>
      <c r="T43" s="252">
        <f t="shared" si="5"/>
        <v>0</v>
      </c>
      <c r="U43" s="252">
        <f t="shared" si="5"/>
        <v>751001.67</v>
      </c>
      <c r="V43" s="252">
        <f t="shared" si="5"/>
        <v>728000</v>
      </c>
      <c r="W43" s="262">
        <f t="shared" si="5"/>
        <v>756000</v>
      </c>
    </row>
    <row r="44" spans="1:23" ht="33.75" customHeight="1" x14ac:dyDescent="0.2">
      <c r="A44" s="131"/>
      <c r="B44" s="348" t="s">
        <v>247</v>
      </c>
      <c r="C44" s="349"/>
      <c r="D44" s="349"/>
      <c r="E44" s="349"/>
      <c r="F44" s="349"/>
      <c r="G44" s="349"/>
      <c r="H44" s="349"/>
      <c r="I44" s="349"/>
      <c r="J44" s="349"/>
      <c r="K44" s="349"/>
      <c r="L44" s="261" t="s">
        <v>331</v>
      </c>
      <c r="M44" s="254">
        <v>4</v>
      </c>
      <c r="N44" s="254">
        <v>9</v>
      </c>
      <c r="O44" s="259" t="s">
        <v>248</v>
      </c>
      <c r="P44" s="253"/>
      <c r="Q44" s="252">
        <v>704000</v>
      </c>
      <c r="R44" s="252">
        <v>728000</v>
      </c>
      <c r="S44" s="252">
        <v>756000</v>
      </c>
      <c r="T44" s="252">
        <v>0</v>
      </c>
      <c r="U44" s="252">
        <v>751001.67</v>
      </c>
      <c r="V44" s="252">
        <v>728000</v>
      </c>
      <c r="W44" s="262">
        <v>756000</v>
      </c>
    </row>
    <row r="45" spans="1:23" ht="16.5" customHeight="1" x14ac:dyDescent="0.2">
      <c r="A45" s="131"/>
      <c r="B45" s="268"/>
      <c r="C45" s="263"/>
      <c r="D45" s="263"/>
      <c r="E45" s="263"/>
      <c r="F45" s="263"/>
      <c r="G45" s="263"/>
      <c r="H45" s="263"/>
      <c r="I45" s="263"/>
      <c r="J45" s="263"/>
      <c r="K45" s="263" t="s">
        <v>212</v>
      </c>
      <c r="L45" s="261">
        <v>6350000000</v>
      </c>
      <c r="M45" s="254">
        <v>5</v>
      </c>
      <c r="N45" s="254">
        <v>0</v>
      </c>
      <c r="O45" s="259">
        <v>0</v>
      </c>
      <c r="P45" s="253"/>
      <c r="Q45" s="252"/>
      <c r="R45" s="252"/>
      <c r="S45" s="252"/>
      <c r="T45" s="252">
        <f>T46</f>
        <v>-58796.6</v>
      </c>
      <c r="U45" s="252">
        <f>U46</f>
        <v>43393.4</v>
      </c>
      <c r="V45" s="252">
        <v>0</v>
      </c>
      <c r="W45" s="262">
        <v>0</v>
      </c>
    </row>
    <row r="46" spans="1:23" ht="16.5" customHeight="1" x14ac:dyDescent="0.2">
      <c r="A46" s="131"/>
      <c r="B46" s="268"/>
      <c r="C46" s="263"/>
      <c r="D46" s="263"/>
      <c r="E46" s="263"/>
      <c r="F46" s="263"/>
      <c r="G46" s="263"/>
      <c r="H46" s="263"/>
      <c r="I46" s="263"/>
      <c r="J46" s="263"/>
      <c r="K46" s="263" t="s">
        <v>211</v>
      </c>
      <c r="L46" s="261" t="s">
        <v>330</v>
      </c>
      <c r="M46" s="254">
        <v>5</v>
      </c>
      <c r="N46" s="254">
        <v>0</v>
      </c>
      <c r="O46" s="259">
        <v>0</v>
      </c>
      <c r="P46" s="253"/>
      <c r="Q46" s="252"/>
      <c r="R46" s="252"/>
      <c r="S46" s="252"/>
      <c r="T46" s="252">
        <f>T47</f>
        <v>-58796.6</v>
      </c>
      <c r="U46" s="252">
        <f>U47</f>
        <v>43393.4</v>
      </c>
      <c r="V46" s="252">
        <v>0</v>
      </c>
      <c r="W46" s="262">
        <v>0</v>
      </c>
    </row>
    <row r="47" spans="1:23" ht="36.75" customHeight="1" x14ac:dyDescent="0.2">
      <c r="A47" s="131"/>
      <c r="B47" s="269"/>
      <c r="C47" s="347" t="s">
        <v>265</v>
      </c>
      <c r="D47" s="347"/>
      <c r="E47" s="347"/>
      <c r="F47" s="347"/>
      <c r="G47" s="347"/>
      <c r="H47" s="347"/>
      <c r="I47" s="347"/>
      <c r="J47" s="347"/>
      <c r="K47" s="347"/>
      <c r="L47" s="261" t="s">
        <v>330</v>
      </c>
      <c r="M47" s="254">
        <v>0</v>
      </c>
      <c r="N47" s="254">
        <v>0</v>
      </c>
      <c r="O47" s="259">
        <v>0</v>
      </c>
      <c r="P47" s="253"/>
      <c r="Q47" s="252">
        <v>41900</v>
      </c>
      <c r="R47" s="252">
        <v>0</v>
      </c>
      <c r="S47" s="252">
        <v>0</v>
      </c>
      <c r="T47" s="252">
        <f t="shared" ref="T47:U47" si="6">T48</f>
        <v>-58796.6</v>
      </c>
      <c r="U47" s="252">
        <f t="shared" si="6"/>
        <v>43393.4</v>
      </c>
      <c r="V47" s="252">
        <v>0</v>
      </c>
      <c r="W47" s="262">
        <v>0</v>
      </c>
    </row>
    <row r="48" spans="1:23" ht="36.75" customHeight="1" x14ac:dyDescent="0.2">
      <c r="A48" s="131"/>
      <c r="B48" s="346" t="s">
        <v>266</v>
      </c>
      <c r="C48" s="347"/>
      <c r="D48" s="347"/>
      <c r="E48" s="347"/>
      <c r="F48" s="347"/>
      <c r="G48" s="347"/>
      <c r="H48" s="347"/>
      <c r="I48" s="347"/>
      <c r="J48" s="347"/>
      <c r="K48" s="347"/>
      <c r="L48" s="261" t="s">
        <v>329</v>
      </c>
      <c r="M48" s="254">
        <v>0</v>
      </c>
      <c r="N48" s="254">
        <v>0</v>
      </c>
      <c r="O48" s="259" t="s">
        <v>323</v>
      </c>
      <c r="P48" s="253"/>
      <c r="Q48" s="252">
        <v>41900</v>
      </c>
      <c r="R48" s="252">
        <v>0</v>
      </c>
      <c r="S48" s="252">
        <v>0</v>
      </c>
      <c r="T48" s="252">
        <f>T49</f>
        <v>-58796.6</v>
      </c>
      <c r="U48" s="252">
        <f>U49</f>
        <v>43393.4</v>
      </c>
      <c r="V48" s="252">
        <v>0</v>
      </c>
      <c r="W48" s="262">
        <v>0</v>
      </c>
    </row>
    <row r="49" spans="1:23" ht="21.75" customHeight="1" x14ac:dyDescent="0.2">
      <c r="A49" s="131"/>
      <c r="B49" s="348" t="s">
        <v>247</v>
      </c>
      <c r="C49" s="349"/>
      <c r="D49" s="349"/>
      <c r="E49" s="349"/>
      <c r="F49" s="349"/>
      <c r="G49" s="349"/>
      <c r="H49" s="349"/>
      <c r="I49" s="349"/>
      <c r="J49" s="349"/>
      <c r="K49" s="349"/>
      <c r="L49" s="261" t="s">
        <v>329</v>
      </c>
      <c r="M49" s="254">
        <v>5</v>
      </c>
      <c r="N49" s="254">
        <v>3</v>
      </c>
      <c r="O49" s="259" t="s">
        <v>248</v>
      </c>
      <c r="P49" s="253"/>
      <c r="Q49" s="252">
        <v>41900</v>
      </c>
      <c r="R49" s="252">
        <v>0</v>
      </c>
      <c r="S49" s="252">
        <v>0</v>
      </c>
      <c r="T49" s="252">
        <v>-58796.6</v>
      </c>
      <c r="U49" s="252">
        <v>43393.4</v>
      </c>
      <c r="V49" s="252">
        <v>0</v>
      </c>
      <c r="W49" s="262">
        <v>0</v>
      </c>
    </row>
    <row r="50" spans="1:23" ht="36.75" customHeight="1" x14ac:dyDescent="0.2">
      <c r="A50" s="131"/>
      <c r="B50" s="269"/>
      <c r="C50" s="347" t="s">
        <v>267</v>
      </c>
      <c r="D50" s="347"/>
      <c r="E50" s="347"/>
      <c r="F50" s="347"/>
      <c r="G50" s="347"/>
      <c r="H50" s="347"/>
      <c r="I50" s="347"/>
      <c r="J50" s="347"/>
      <c r="K50" s="347"/>
      <c r="L50" s="261" t="s">
        <v>328</v>
      </c>
      <c r="M50" s="254">
        <v>0</v>
      </c>
      <c r="N50" s="254">
        <v>0</v>
      </c>
      <c r="O50" s="259">
        <v>0</v>
      </c>
      <c r="P50" s="253"/>
      <c r="Q50" s="252">
        <v>2261400.14</v>
      </c>
      <c r="R50" s="252">
        <v>2145481</v>
      </c>
      <c r="S50" s="252">
        <v>2133900</v>
      </c>
      <c r="T50" s="252">
        <f>T55</f>
        <v>166763.72</v>
      </c>
      <c r="U50" s="252">
        <f>U51</f>
        <v>2740261.2199999997</v>
      </c>
      <c r="V50" s="252">
        <f>V51+V55</f>
        <v>2145481</v>
      </c>
      <c r="W50" s="262">
        <f>W51+W55</f>
        <v>2133900</v>
      </c>
    </row>
    <row r="51" spans="1:23" ht="48.75" customHeight="1" x14ac:dyDescent="0.2">
      <c r="A51" s="131"/>
      <c r="B51" s="346" t="s">
        <v>268</v>
      </c>
      <c r="C51" s="347"/>
      <c r="D51" s="347"/>
      <c r="E51" s="347"/>
      <c r="F51" s="347"/>
      <c r="G51" s="347"/>
      <c r="H51" s="347"/>
      <c r="I51" s="347"/>
      <c r="J51" s="347"/>
      <c r="K51" s="347"/>
      <c r="L51" s="261" t="s">
        <v>327</v>
      </c>
      <c r="M51" s="254">
        <v>0</v>
      </c>
      <c r="N51" s="254">
        <v>0</v>
      </c>
      <c r="O51" s="259" t="s">
        <v>323</v>
      </c>
      <c r="P51" s="253"/>
      <c r="Q51" s="252">
        <v>2133900</v>
      </c>
      <c r="R51" s="252">
        <v>2133900</v>
      </c>
      <c r="S51" s="252">
        <v>2133900</v>
      </c>
      <c r="T51" s="252">
        <v>0</v>
      </c>
      <c r="U51" s="252">
        <f t="shared" ref="U51:W52" si="7">U52</f>
        <v>2740261.2199999997</v>
      </c>
      <c r="V51" s="252">
        <f t="shared" si="7"/>
        <v>2133900</v>
      </c>
      <c r="W51" s="262">
        <f t="shared" si="7"/>
        <v>2133900</v>
      </c>
    </row>
    <row r="52" spans="1:23" ht="12.75" customHeight="1" x14ac:dyDescent="0.2">
      <c r="A52" s="131"/>
      <c r="B52" s="348" t="s">
        <v>210</v>
      </c>
      <c r="C52" s="349"/>
      <c r="D52" s="349"/>
      <c r="E52" s="349"/>
      <c r="F52" s="349"/>
      <c r="G52" s="349"/>
      <c r="H52" s="349"/>
      <c r="I52" s="349"/>
      <c r="J52" s="349"/>
      <c r="K52" s="349"/>
      <c r="L52" s="261" t="s">
        <v>327</v>
      </c>
      <c r="M52" s="254">
        <v>8</v>
      </c>
      <c r="N52" s="254">
        <v>0</v>
      </c>
      <c r="O52" s="259" t="s">
        <v>323</v>
      </c>
      <c r="P52" s="253"/>
      <c r="Q52" s="252">
        <v>2133900</v>
      </c>
      <c r="R52" s="252">
        <v>2133900</v>
      </c>
      <c r="S52" s="252">
        <v>2133900</v>
      </c>
      <c r="T52" s="252">
        <v>0</v>
      </c>
      <c r="U52" s="252">
        <f>U53+U55+U59</f>
        <v>2740261.2199999997</v>
      </c>
      <c r="V52" s="252">
        <f t="shared" si="7"/>
        <v>2133900</v>
      </c>
      <c r="W52" s="262">
        <f t="shared" si="7"/>
        <v>2133900</v>
      </c>
    </row>
    <row r="53" spans="1:23" ht="12.75" customHeight="1" x14ac:dyDescent="0.2">
      <c r="A53" s="131"/>
      <c r="B53" s="348" t="s">
        <v>209</v>
      </c>
      <c r="C53" s="349"/>
      <c r="D53" s="349"/>
      <c r="E53" s="349"/>
      <c r="F53" s="349"/>
      <c r="G53" s="349"/>
      <c r="H53" s="349"/>
      <c r="I53" s="349"/>
      <c r="J53" s="349"/>
      <c r="K53" s="349"/>
      <c r="L53" s="261" t="s">
        <v>327</v>
      </c>
      <c r="M53" s="254">
        <v>8</v>
      </c>
      <c r="N53" s="254">
        <v>1</v>
      </c>
      <c r="O53" s="259" t="s">
        <v>323</v>
      </c>
      <c r="P53" s="253"/>
      <c r="Q53" s="252">
        <v>2133900</v>
      </c>
      <c r="R53" s="252">
        <v>2133900</v>
      </c>
      <c r="S53" s="252">
        <v>2133900</v>
      </c>
      <c r="T53" s="252">
        <v>0</v>
      </c>
      <c r="U53" s="252">
        <f>U54</f>
        <v>2034200</v>
      </c>
      <c r="V53" s="252">
        <f>V54</f>
        <v>2133900</v>
      </c>
      <c r="W53" s="262">
        <f>W54</f>
        <v>2133900</v>
      </c>
    </row>
    <row r="54" spans="1:23" ht="12.75" customHeight="1" x14ac:dyDescent="0.2">
      <c r="A54" s="131"/>
      <c r="B54" s="348" t="s">
        <v>44</v>
      </c>
      <c r="C54" s="349"/>
      <c r="D54" s="349"/>
      <c r="E54" s="349"/>
      <c r="F54" s="349"/>
      <c r="G54" s="349"/>
      <c r="H54" s="349"/>
      <c r="I54" s="349"/>
      <c r="J54" s="349"/>
      <c r="K54" s="349"/>
      <c r="L54" s="261" t="s">
        <v>327</v>
      </c>
      <c r="M54" s="254">
        <v>8</v>
      </c>
      <c r="N54" s="254">
        <v>1</v>
      </c>
      <c r="O54" s="259" t="s">
        <v>269</v>
      </c>
      <c r="P54" s="253"/>
      <c r="Q54" s="252">
        <v>2133900</v>
      </c>
      <c r="R54" s="252">
        <v>2133900</v>
      </c>
      <c r="S54" s="252">
        <v>2133900</v>
      </c>
      <c r="T54" s="252">
        <v>0</v>
      </c>
      <c r="U54" s="252">
        <v>2034200</v>
      </c>
      <c r="V54" s="252">
        <v>2133900</v>
      </c>
      <c r="W54" s="262">
        <v>2133900</v>
      </c>
    </row>
    <row r="55" spans="1:23" ht="48.75" customHeight="1" x14ac:dyDescent="0.2">
      <c r="A55" s="131"/>
      <c r="B55" s="346" t="s">
        <v>270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261" t="s">
        <v>326</v>
      </c>
      <c r="M55" s="254">
        <v>0</v>
      </c>
      <c r="N55" s="254">
        <v>0</v>
      </c>
      <c r="O55" s="259" t="s">
        <v>323</v>
      </c>
      <c r="P55" s="253"/>
      <c r="Q55" s="252">
        <v>127500.14</v>
      </c>
      <c r="R55" s="252">
        <v>11581</v>
      </c>
      <c r="S55" s="252">
        <v>0</v>
      </c>
      <c r="T55" s="252">
        <f>T56</f>
        <v>166763.72</v>
      </c>
      <c r="U55" s="252">
        <f t="shared" ref="U55:V57" si="8">U56</f>
        <v>606361.22</v>
      </c>
      <c r="V55" s="252">
        <f t="shared" si="8"/>
        <v>11581</v>
      </c>
      <c r="W55" s="262">
        <v>0</v>
      </c>
    </row>
    <row r="56" spans="1:23" ht="12.75" customHeight="1" x14ac:dyDescent="0.2">
      <c r="A56" s="131"/>
      <c r="B56" s="348" t="s">
        <v>210</v>
      </c>
      <c r="C56" s="349"/>
      <c r="D56" s="349"/>
      <c r="E56" s="349"/>
      <c r="F56" s="349"/>
      <c r="G56" s="349"/>
      <c r="H56" s="349"/>
      <c r="I56" s="349"/>
      <c r="J56" s="349"/>
      <c r="K56" s="349"/>
      <c r="L56" s="261" t="s">
        <v>326</v>
      </c>
      <c r="M56" s="254">
        <v>8</v>
      </c>
      <c r="N56" s="254">
        <v>0</v>
      </c>
      <c r="O56" s="259" t="s">
        <v>323</v>
      </c>
      <c r="P56" s="253"/>
      <c r="Q56" s="252">
        <v>127500.14</v>
      </c>
      <c r="R56" s="252">
        <v>11581</v>
      </c>
      <c r="S56" s="252">
        <v>0</v>
      </c>
      <c r="T56" s="252">
        <f>T57</f>
        <v>166763.72</v>
      </c>
      <c r="U56" s="252">
        <f t="shared" si="8"/>
        <v>606361.22</v>
      </c>
      <c r="V56" s="252">
        <f t="shared" si="8"/>
        <v>11581</v>
      </c>
      <c r="W56" s="262">
        <v>0</v>
      </c>
    </row>
    <row r="57" spans="1:23" ht="12.75" customHeight="1" x14ac:dyDescent="0.2">
      <c r="A57" s="131"/>
      <c r="B57" s="348" t="s">
        <v>209</v>
      </c>
      <c r="C57" s="349"/>
      <c r="D57" s="349"/>
      <c r="E57" s="349"/>
      <c r="F57" s="349"/>
      <c r="G57" s="349"/>
      <c r="H57" s="349"/>
      <c r="I57" s="349"/>
      <c r="J57" s="349"/>
      <c r="K57" s="349"/>
      <c r="L57" s="261" t="s">
        <v>326</v>
      </c>
      <c r="M57" s="254">
        <v>8</v>
      </c>
      <c r="N57" s="254">
        <v>1</v>
      </c>
      <c r="O57" s="259" t="s">
        <v>323</v>
      </c>
      <c r="P57" s="253"/>
      <c r="Q57" s="252">
        <v>127500.14</v>
      </c>
      <c r="R57" s="252">
        <v>11581</v>
      </c>
      <c r="S57" s="252">
        <v>0</v>
      </c>
      <c r="T57" s="252">
        <f>T58</f>
        <v>166763.72</v>
      </c>
      <c r="U57" s="252">
        <f t="shared" si="8"/>
        <v>606361.22</v>
      </c>
      <c r="V57" s="252">
        <f t="shared" si="8"/>
        <v>11581</v>
      </c>
      <c r="W57" s="262">
        <v>0</v>
      </c>
    </row>
    <row r="58" spans="1:23" ht="21.75" customHeight="1" x14ac:dyDescent="0.2">
      <c r="A58" s="131"/>
      <c r="B58" s="348" t="s">
        <v>247</v>
      </c>
      <c r="C58" s="349"/>
      <c r="D58" s="349"/>
      <c r="E58" s="349"/>
      <c r="F58" s="349"/>
      <c r="G58" s="349"/>
      <c r="H58" s="349"/>
      <c r="I58" s="349"/>
      <c r="J58" s="349"/>
      <c r="K58" s="349"/>
      <c r="L58" s="261" t="s">
        <v>326</v>
      </c>
      <c r="M58" s="254">
        <v>8</v>
      </c>
      <c r="N58" s="254">
        <v>1</v>
      </c>
      <c r="O58" s="259" t="s">
        <v>248</v>
      </c>
      <c r="P58" s="253"/>
      <c r="Q58" s="252">
        <v>127500.14</v>
      </c>
      <c r="R58" s="252">
        <v>11581</v>
      </c>
      <c r="S58" s="252">
        <v>0</v>
      </c>
      <c r="T58" s="252">
        <v>166763.72</v>
      </c>
      <c r="U58" s="252">
        <v>606361.22</v>
      </c>
      <c r="V58" s="252">
        <v>11581</v>
      </c>
      <c r="W58" s="262">
        <v>0</v>
      </c>
    </row>
    <row r="59" spans="1:23" ht="21.75" customHeight="1" x14ac:dyDescent="0.2">
      <c r="A59" s="131"/>
      <c r="B59" s="268"/>
      <c r="C59" s="263"/>
      <c r="D59" s="263"/>
      <c r="E59" s="263"/>
      <c r="F59" s="263"/>
      <c r="G59" s="263"/>
      <c r="H59" s="263"/>
      <c r="I59" s="263"/>
      <c r="J59" s="263"/>
      <c r="K59" s="263" t="s">
        <v>271</v>
      </c>
      <c r="L59" s="261">
        <v>6360097030</v>
      </c>
      <c r="M59" s="254">
        <v>8</v>
      </c>
      <c r="N59" s="254">
        <v>1</v>
      </c>
      <c r="O59" s="259">
        <v>0</v>
      </c>
      <c r="P59" s="253"/>
      <c r="Q59" s="252"/>
      <c r="R59" s="252"/>
      <c r="S59" s="252"/>
      <c r="T59" s="252">
        <v>0</v>
      </c>
      <c r="U59" s="252">
        <v>99700</v>
      </c>
      <c r="V59" s="252">
        <v>0</v>
      </c>
      <c r="W59" s="262">
        <v>0</v>
      </c>
    </row>
    <row r="60" spans="1:23" ht="21.75" customHeight="1" x14ac:dyDescent="0.2">
      <c r="A60" s="131"/>
      <c r="B60" s="268"/>
      <c r="C60" s="263"/>
      <c r="D60" s="263"/>
      <c r="E60" s="263"/>
      <c r="F60" s="263"/>
      <c r="G60" s="263"/>
      <c r="H60" s="263"/>
      <c r="I60" s="263"/>
      <c r="J60" s="263"/>
      <c r="K60" s="263" t="s">
        <v>44</v>
      </c>
      <c r="L60" s="261">
        <v>6360097030</v>
      </c>
      <c r="M60" s="254">
        <v>8</v>
      </c>
      <c r="N60" s="254">
        <v>1</v>
      </c>
      <c r="O60" s="259">
        <v>540</v>
      </c>
      <c r="P60" s="253"/>
      <c r="Q60" s="252"/>
      <c r="R60" s="252"/>
      <c r="S60" s="252"/>
      <c r="T60" s="252">
        <v>0</v>
      </c>
      <c r="U60" s="252">
        <v>99700</v>
      </c>
      <c r="V60" s="252">
        <v>0</v>
      </c>
      <c r="W60" s="262">
        <v>0</v>
      </c>
    </row>
    <row r="61" spans="1:23" ht="24.75" customHeight="1" x14ac:dyDescent="0.2">
      <c r="A61" s="131"/>
      <c r="B61" s="346" t="s">
        <v>261</v>
      </c>
      <c r="C61" s="347"/>
      <c r="D61" s="347"/>
      <c r="E61" s="347"/>
      <c r="F61" s="347"/>
      <c r="G61" s="347"/>
      <c r="H61" s="347"/>
      <c r="I61" s="347"/>
      <c r="J61" s="347"/>
      <c r="K61" s="347"/>
      <c r="L61" s="261">
        <v>7700000000</v>
      </c>
      <c r="M61" s="254">
        <v>0</v>
      </c>
      <c r="N61" s="254">
        <v>0</v>
      </c>
      <c r="O61" s="259">
        <v>0</v>
      </c>
      <c r="P61" s="253"/>
      <c r="Q61" s="252">
        <v>7600</v>
      </c>
      <c r="R61" s="252">
        <v>4119</v>
      </c>
      <c r="S61" s="252">
        <v>0</v>
      </c>
      <c r="T61" s="252">
        <v>0</v>
      </c>
      <c r="U61" s="252">
        <f>U62+U66+U69</f>
        <v>22702.5</v>
      </c>
      <c r="V61" s="252">
        <f t="shared" ref="U61:W64" si="9">V62</f>
        <v>4119</v>
      </c>
      <c r="W61" s="262">
        <v>0</v>
      </c>
    </row>
    <row r="62" spans="1:23" ht="12.75" customHeight="1" x14ac:dyDescent="0.2">
      <c r="A62" s="131"/>
      <c r="B62" s="346" t="s">
        <v>325</v>
      </c>
      <c r="C62" s="347"/>
      <c r="D62" s="347"/>
      <c r="E62" s="347"/>
      <c r="F62" s="347"/>
      <c r="G62" s="347"/>
      <c r="H62" s="347"/>
      <c r="I62" s="347"/>
      <c r="J62" s="347"/>
      <c r="K62" s="347"/>
      <c r="L62" s="261" t="s">
        <v>324</v>
      </c>
      <c r="M62" s="254">
        <v>0</v>
      </c>
      <c r="N62" s="254">
        <v>0</v>
      </c>
      <c r="O62" s="259" t="s">
        <v>323</v>
      </c>
      <c r="P62" s="253"/>
      <c r="Q62" s="252">
        <v>6000</v>
      </c>
      <c r="R62" s="252">
        <v>4119</v>
      </c>
      <c r="S62" s="252">
        <v>0</v>
      </c>
      <c r="T62" s="252">
        <v>0</v>
      </c>
      <c r="U62" s="252">
        <f t="shared" si="9"/>
        <v>6000</v>
      </c>
      <c r="V62" s="252">
        <f t="shared" si="9"/>
        <v>4119</v>
      </c>
      <c r="W62" s="262">
        <v>0</v>
      </c>
    </row>
    <row r="63" spans="1:23" ht="21.75" customHeight="1" x14ac:dyDescent="0.2">
      <c r="A63" s="131"/>
      <c r="B63" s="348" t="s">
        <v>217</v>
      </c>
      <c r="C63" s="349"/>
      <c r="D63" s="349"/>
      <c r="E63" s="349"/>
      <c r="F63" s="349"/>
      <c r="G63" s="349"/>
      <c r="H63" s="349"/>
      <c r="I63" s="349"/>
      <c r="J63" s="349"/>
      <c r="K63" s="349"/>
      <c r="L63" s="261" t="s">
        <v>324</v>
      </c>
      <c r="M63" s="254">
        <v>3</v>
      </c>
      <c r="N63" s="254">
        <v>0</v>
      </c>
      <c r="O63" s="259" t="s">
        <v>323</v>
      </c>
      <c r="P63" s="253"/>
      <c r="Q63" s="252">
        <v>6000</v>
      </c>
      <c r="R63" s="252">
        <v>4119</v>
      </c>
      <c r="S63" s="252">
        <v>0</v>
      </c>
      <c r="T63" s="252">
        <v>0</v>
      </c>
      <c r="U63" s="252">
        <f t="shared" si="9"/>
        <v>6000</v>
      </c>
      <c r="V63" s="252">
        <f t="shared" si="9"/>
        <v>4119</v>
      </c>
      <c r="W63" s="262">
        <v>0</v>
      </c>
    </row>
    <row r="64" spans="1:23" ht="21.75" customHeight="1" x14ac:dyDescent="0.2">
      <c r="A64" s="131"/>
      <c r="B64" s="348" t="s">
        <v>215</v>
      </c>
      <c r="C64" s="349"/>
      <c r="D64" s="349"/>
      <c r="E64" s="349"/>
      <c r="F64" s="349"/>
      <c r="G64" s="349"/>
      <c r="H64" s="349"/>
      <c r="I64" s="349"/>
      <c r="J64" s="349"/>
      <c r="K64" s="349"/>
      <c r="L64" s="261" t="s">
        <v>324</v>
      </c>
      <c r="M64" s="254">
        <v>3</v>
      </c>
      <c r="N64" s="254">
        <v>14</v>
      </c>
      <c r="O64" s="259" t="s">
        <v>323</v>
      </c>
      <c r="P64" s="253"/>
      <c r="Q64" s="252">
        <v>6000</v>
      </c>
      <c r="R64" s="252">
        <v>4119</v>
      </c>
      <c r="S64" s="252">
        <v>0</v>
      </c>
      <c r="T64" s="252">
        <v>0</v>
      </c>
      <c r="U64" s="252">
        <f t="shared" si="9"/>
        <v>6000</v>
      </c>
      <c r="V64" s="252">
        <f t="shared" si="9"/>
        <v>4119</v>
      </c>
      <c r="W64" s="262">
        <v>0</v>
      </c>
    </row>
    <row r="65" spans="1:23" ht="21.75" customHeight="1" x14ac:dyDescent="0.2">
      <c r="A65" s="131"/>
      <c r="B65" s="348" t="s">
        <v>247</v>
      </c>
      <c r="C65" s="349"/>
      <c r="D65" s="349"/>
      <c r="E65" s="349"/>
      <c r="F65" s="349"/>
      <c r="G65" s="349"/>
      <c r="H65" s="349"/>
      <c r="I65" s="349"/>
      <c r="J65" s="349"/>
      <c r="K65" s="349"/>
      <c r="L65" s="261" t="s">
        <v>324</v>
      </c>
      <c r="M65" s="254">
        <v>3</v>
      </c>
      <c r="N65" s="254">
        <v>14</v>
      </c>
      <c r="O65" s="259" t="s">
        <v>248</v>
      </c>
      <c r="P65" s="253"/>
      <c r="Q65" s="252">
        <v>6000</v>
      </c>
      <c r="R65" s="252">
        <v>4119</v>
      </c>
      <c r="S65" s="252">
        <v>0</v>
      </c>
      <c r="T65" s="252">
        <v>0</v>
      </c>
      <c r="U65" s="252">
        <v>6000</v>
      </c>
      <c r="V65" s="252">
        <v>4119</v>
      </c>
      <c r="W65" s="262">
        <v>0</v>
      </c>
    </row>
    <row r="66" spans="1:23" ht="36.75" customHeight="1" x14ac:dyDescent="0.2">
      <c r="A66" s="131"/>
      <c r="B66" s="267"/>
      <c r="C66" s="266"/>
      <c r="D66" s="266"/>
      <c r="E66" s="266"/>
      <c r="F66" s="266"/>
      <c r="G66" s="266"/>
      <c r="H66" s="266"/>
      <c r="I66" s="266"/>
      <c r="J66" s="266"/>
      <c r="K66" s="265" t="s">
        <v>252</v>
      </c>
      <c r="L66" s="261">
        <v>7700000000</v>
      </c>
      <c r="M66" s="254">
        <v>0</v>
      </c>
      <c r="N66" s="254">
        <v>0</v>
      </c>
      <c r="O66" s="259">
        <v>0</v>
      </c>
      <c r="P66" s="253"/>
      <c r="Q66" s="252"/>
      <c r="R66" s="252"/>
      <c r="S66" s="252"/>
      <c r="T66" s="252">
        <v>0</v>
      </c>
      <c r="U66" s="252">
        <v>15000</v>
      </c>
      <c r="V66" s="252">
        <v>0</v>
      </c>
      <c r="W66" s="252">
        <v>0</v>
      </c>
    </row>
    <row r="67" spans="1:23" ht="24.75" customHeight="1" x14ac:dyDescent="0.2">
      <c r="A67" s="131"/>
      <c r="B67" s="267"/>
      <c r="C67" s="266"/>
      <c r="D67" s="266"/>
      <c r="E67" s="266"/>
      <c r="F67" s="266"/>
      <c r="G67" s="266"/>
      <c r="H67" s="266"/>
      <c r="I67" s="266"/>
      <c r="J67" s="266"/>
      <c r="K67" s="264" t="s">
        <v>261</v>
      </c>
      <c r="L67" s="261">
        <v>7700000040</v>
      </c>
      <c r="M67" s="254">
        <v>1</v>
      </c>
      <c r="N67" s="254">
        <v>0</v>
      </c>
      <c r="O67" s="259">
        <v>0</v>
      </c>
      <c r="P67" s="253"/>
      <c r="Q67" s="252"/>
      <c r="R67" s="252"/>
      <c r="S67" s="252"/>
      <c r="T67" s="252">
        <v>0</v>
      </c>
      <c r="U67" s="252">
        <v>15000</v>
      </c>
      <c r="V67" s="252">
        <v>0</v>
      </c>
      <c r="W67" s="252">
        <v>0</v>
      </c>
    </row>
    <row r="68" spans="1:23" ht="19.5" customHeight="1" x14ac:dyDescent="0.2">
      <c r="A68" s="131"/>
      <c r="B68" s="267"/>
      <c r="C68" s="266"/>
      <c r="D68" s="266"/>
      <c r="E68" s="266"/>
      <c r="F68" s="266"/>
      <c r="G68" s="266"/>
      <c r="H68" s="266"/>
      <c r="I68" s="266"/>
      <c r="J68" s="266"/>
      <c r="K68" s="264" t="s">
        <v>253</v>
      </c>
      <c r="L68" s="261">
        <v>7700000040</v>
      </c>
      <c r="M68" s="254">
        <v>1</v>
      </c>
      <c r="N68" s="254">
        <v>11</v>
      </c>
      <c r="O68" s="259">
        <v>870</v>
      </c>
      <c r="P68" s="253"/>
      <c r="Q68" s="252"/>
      <c r="R68" s="252"/>
      <c r="S68" s="252"/>
      <c r="T68" s="252">
        <v>0</v>
      </c>
      <c r="U68" s="252">
        <v>15000</v>
      </c>
      <c r="V68" s="252">
        <v>0</v>
      </c>
      <c r="W68" s="260">
        <v>0</v>
      </c>
    </row>
    <row r="69" spans="1:23" ht="12.75" customHeight="1" x14ac:dyDescent="0.2">
      <c r="A69" s="131"/>
      <c r="B69" s="348" t="s">
        <v>225</v>
      </c>
      <c r="C69" s="349"/>
      <c r="D69" s="349"/>
      <c r="E69" s="349"/>
      <c r="F69" s="349"/>
      <c r="G69" s="349"/>
      <c r="H69" s="349"/>
      <c r="I69" s="349"/>
      <c r="J69" s="349"/>
      <c r="K69" s="349"/>
      <c r="L69" s="261" t="s">
        <v>318</v>
      </c>
      <c r="M69" s="254">
        <v>0</v>
      </c>
      <c r="N69" s="254">
        <v>0</v>
      </c>
      <c r="O69" s="259" t="s">
        <v>323</v>
      </c>
      <c r="P69" s="253"/>
      <c r="Q69" s="252">
        <v>1600</v>
      </c>
      <c r="R69" s="252">
        <v>0</v>
      </c>
      <c r="S69" s="252">
        <v>0</v>
      </c>
      <c r="T69" s="252">
        <v>0</v>
      </c>
      <c r="U69" s="252">
        <f>U70</f>
        <v>1702.5</v>
      </c>
      <c r="V69" s="252">
        <v>0</v>
      </c>
      <c r="W69" s="262">
        <v>0</v>
      </c>
    </row>
    <row r="70" spans="1:23" ht="12.75" customHeight="1" x14ac:dyDescent="0.2">
      <c r="A70" s="131"/>
      <c r="B70" s="348" t="s">
        <v>220</v>
      </c>
      <c r="C70" s="349"/>
      <c r="D70" s="349"/>
      <c r="E70" s="349"/>
      <c r="F70" s="349"/>
      <c r="G70" s="349"/>
      <c r="H70" s="349"/>
      <c r="I70" s="349"/>
      <c r="J70" s="349"/>
      <c r="K70" s="349"/>
      <c r="L70" s="261" t="s">
        <v>318</v>
      </c>
      <c r="M70" s="254">
        <v>1</v>
      </c>
      <c r="N70" s="254">
        <v>0</v>
      </c>
      <c r="O70" s="259" t="s">
        <v>323</v>
      </c>
      <c r="P70" s="253"/>
      <c r="Q70" s="252">
        <v>1600</v>
      </c>
      <c r="R70" s="252">
        <v>0</v>
      </c>
      <c r="S70" s="252">
        <v>0</v>
      </c>
      <c r="T70" s="252">
        <v>0</v>
      </c>
      <c r="U70" s="252">
        <v>1702.5</v>
      </c>
      <c r="V70" s="252">
        <v>0</v>
      </c>
      <c r="W70" s="262">
        <v>0</v>
      </c>
    </row>
    <row r="71" spans="1:23" ht="21" customHeight="1" x14ac:dyDescent="0.2">
      <c r="A71" s="131"/>
      <c r="B71" s="258"/>
      <c r="C71" s="257"/>
      <c r="D71" s="257"/>
      <c r="E71" s="257"/>
      <c r="F71" s="257"/>
      <c r="G71" s="257"/>
      <c r="H71" s="257"/>
      <c r="I71" s="257"/>
      <c r="J71" s="257"/>
      <c r="K71" s="263" t="s">
        <v>255</v>
      </c>
      <c r="L71" s="261" t="s">
        <v>318</v>
      </c>
      <c r="M71" s="254">
        <v>1</v>
      </c>
      <c r="N71" s="254">
        <v>13</v>
      </c>
      <c r="O71" s="259">
        <v>850</v>
      </c>
      <c r="P71" s="253"/>
      <c r="Q71" s="252"/>
      <c r="R71" s="252"/>
      <c r="S71" s="252"/>
      <c r="T71" s="252">
        <v>0</v>
      </c>
      <c r="U71" s="252">
        <v>1702.5</v>
      </c>
      <c r="V71" s="252">
        <v>0</v>
      </c>
      <c r="W71" s="260">
        <v>0</v>
      </c>
    </row>
    <row r="72" spans="1:23" ht="12.75" customHeight="1" x14ac:dyDescent="0.2">
      <c r="A72" s="131"/>
      <c r="B72" s="258"/>
      <c r="C72" s="257"/>
      <c r="D72" s="257"/>
      <c r="E72" s="257"/>
      <c r="F72" s="257"/>
      <c r="G72" s="257"/>
      <c r="H72" s="257"/>
      <c r="I72" s="257"/>
      <c r="J72" s="257"/>
      <c r="K72" s="256" t="s">
        <v>273</v>
      </c>
      <c r="L72" s="255">
        <v>6310025050</v>
      </c>
      <c r="M72" s="254">
        <v>10</v>
      </c>
      <c r="N72" s="254">
        <v>1</v>
      </c>
      <c r="O72" s="259">
        <v>0</v>
      </c>
      <c r="P72" s="253"/>
      <c r="Q72" s="252"/>
      <c r="R72" s="252"/>
      <c r="S72" s="252"/>
      <c r="T72" s="252">
        <f>T73</f>
        <v>63419.71</v>
      </c>
      <c r="U72" s="252">
        <f>U73</f>
        <v>83419.710000000006</v>
      </c>
      <c r="V72" s="252">
        <v>0</v>
      </c>
      <c r="W72" s="252">
        <v>0</v>
      </c>
    </row>
    <row r="73" spans="1:23" ht="42.75" customHeight="1" x14ac:dyDescent="0.2">
      <c r="A73" s="131"/>
      <c r="B73" s="258"/>
      <c r="C73" s="257"/>
      <c r="D73" s="257"/>
      <c r="E73" s="257"/>
      <c r="F73" s="257"/>
      <c r="G73" s="257"/>
      <c r="H73" s="257"/>
      <c r="I73" s="257"/>
      <c r="J73" s="257"/>
      <c r="K73" s="256" t="s">
        <v>322</v>
      </c>
      <c r="L73" s="255">
        <v>6310025050</v>
      </c>
      <c r="M73" s="254">
        <v>10</v>
      </c>
      <c r="N73" s="254">
        <v>1</v>
      </c>
      <c r="O73" s="259">
        <v>0</v>
      </c>
      <c r="P73" s="253"/>
      <c r="Q73" s="252"/>
      <c r="R73" s="252"/>
      <c r="S73" s="252"/>
      <c r="T73" s="252">
        <f>T74</f>
        <v>63419.71</v>
      </c>
      <c r="U73" s="252">
        <f>U74</f>
        <v>83419.710000000006</v>
      </c>
      <c r="V73" s="252">
        <v>0</v>
      </c>
      <c r="W73" s="252">
        <v>0</v>
      </c>
    </row>
    <row r="74" spans="1:23" ht="12.75" customHeight="1" thickBot="1" x14ac:dyDescent="0.25">
      <c r="A74" s="131"/>
      <c r="B74" s="258"/>
      <c r="C74" s="257"/>
      <c r="D74" s="257"/>
      <c r="E74" s="257"/>
      <c r="F74" s="257"/>
      <c r="G74" s="257"/>
      <c r="H74" s="257"/>
      <c r="I74" s="257"/>
      <c r="J74" s="257"/>
      <c r="K74" s="256" t="s">
        <v>207</v>
      </c>
      <c r="L74" s="255">
        <v>6310025050</v>
      </c>
      <c r="M74" s="254">
        <v>10</v>
      </c>
      <c r="N74" s="254">
        <v>1</v>
      </c>
      <c r="O74" s="253">
        <v>310</v>
      </c>
      <c r="P74" s="253"/>
      <c r="Q74" s="252"/>
      <c r="R74" s="252"/>
      <c r="S74" s="252"/>
      <c r="T74" s="252">
        <v>63419.71</v>
      </c>
      <c r="U74" s="252">
        <v>83419.710000000006</v>
      </c>
      <c r="V74" s="252">
        <v>0</v>
      </c>
      <c r="W74" s="252">
        <v>0</v>
      </c>
    </row>
    <row r="75" spans="1:23" s="92" customFormat="1" ht="12.75" customHeight="1" thickBot="1" x14ac:dyDescent="0.25">
      <c r="A75" s="207"/>
      <c r="B75" s="353" t="s">
        <v>321</v>
      </c>
      <c r="C75" s="354"/>
      <c r="D75" s="354"/>
      <c r="E75" s="354"/>
      <c r="F75" s="354"/>
      <c r="G75" s="354"/>
      <c r="H75" s="354"/>
      <c r="I75" s="354"/>
      <c r="J75" s="354"/>
      <c r="K75" s="355"/>
      <c r="L75" s="251" t="s">
        <v>320</v>
      </c>
      <c r="M75" s="251" t="s">
        <v>320</v>
      </c>
      <c r="N75" s="251" t="s">
        <v>320</v>
      </c>
      <c r="O75" s="251" t="s">
        <v>320</v>
      </c>
      <c r="P75" s="250" t="s">
        <v>319</v>
      </c>
      <c r="Q75" s="248">
        <v>5721600</v>
      </c>
      <c r="R75" s="248">
        <v>5316600</v>
      </c>
      <c r="S75" s="248">
        <v>5237700</v>
      </c>
      <c r="T75" s="249">
        <f>T12</f>
        <v>110000</v>
      </c>
      <c r="U75" s="248">
        <f>U12</f>
        <v>6514500.7199999997</v>
      </c>
      <c r="V75" s="248">
        <f>V12</f>
        <v>5316600</v>
      </c>
      <c r="W75" s="247">
        <f>W12</f>
        <v>5237700</v>
      </c>
    </row>
    <row r="76" spans="1:23" ht="409.6" hidden="1" customHeight="1" x14ac:dyDescent="0.2">
      <c r="A76" s="131"/>
      <c r="B76" s="246"/>
      <c r="C76" s="245"/>
      <c r="D76" s="245"/>
      <c r="E76" s="245"/>
      <c r="F76" s="243"/>
      <c r="G76" s="243"/>
      <c r="H76" s="243"/>
      <c r="I76" s="243"/>
      <c r="J76" s="243"/>
      <c r="K76" s="244"/>
      <c r="L76" s="243" t="s">
        <v>318</v>
      </c>
      <c r="M76" s="243">
        <v>1</v>
      </c>
      <c r="N76" s="243">
        <v>13</v>
      </c>
      <c r="O76" s="243" t="s">
        <v>317</v>
      </c>
      <c r="P76" s="243"/>
      <c r="Q76" s="242">
        <v>5721600</v>
      </c>
      <c r="R76" s="242">
        <v>5316600</v>
      </c>
      <c r="S76" s="242">
        <v>5237700</v>
      </c>
      <c r="T76" s="242"/>
      <c r="U76" s="241">
        <v>0</v>
      </c>
      <c r="V76" s="241">
        <v>0</v>
      </c>
      <c r="W76" s="240">
        <v>0</v>
      </c>
    </row>
  </sheetData>
  <mergeCells count="56">
    <mergeCell ref="U4:W4"/>
    <mergeCell ref="B57:K57"/>
    <mergeCell ref="B64:K64"/>
    <mergeCell ref="B44:K44"/>
    <mergeCell ref="B49:K49"/>
    <mergeCell ref="B55:K55"/>
    <mergeCell ref="B33:K33"/>
    <mergeCell ref="B34:K34"/>
    <mergeCell ref="B65:K65"/>
    <mergeCell ref="B32:K32"/>
    <mergeCell ref="B69:K69"/>
    <mergeCell ref="B16:K16"/>
    <mergeCell ref="B20:K20"/>
    <mergeCell ref="B27:K27"/>
    <mergeCell ref="B38:K38"/>
    <mergeCell ref="B43:K43"/>
    <mergeCell ref="B17:K17"/>
    <mergeCell ref="B21:K21"/>
    <mergeCell ref="B39:K39"/>
    <mergeCell ref="B48:K48"/>
    <mergeCell ref="B51:K51"/>
    <mergeCell ref="B53:K53"/>
    <mergeCell ref="B42:K42"/>
    <mergeCell ref="B56:K56"/>
    <mergeCell ref="B70:K70"/>
    <mergeCell ref="B75:K75"/>
    <mergeCell ref="P1:R1"/>
    <mergeCell ref="B12:K12"/>
    <mergeCell ref="B61:K61"/>
    <mergeCell ref="C13:K13"/>
    <mergeCell ref="C31:K31"/>
    <mergeCell ref="C35:K35"/>
    <mergeCell ref="B15:K15"/>
    <mergeCell ref="B19:K19"/>
    <mergeCell ref="B26:K26"/>
    <mergeCell ref="B37:K37"/>
    <mergeCell ref="B36:K36"/>
    <mergeCell ref="B25:K25"/>
    <mergeCell ref="B22:K22"/>
    <mergeCell ref="B23:K23"/>
    <mergeCell ref="B14:K14"/>
    <mergeCell ref="B18:K18"/>
    <mergeCell ref="B63:K63"/>
    <mergeCell ref="U1:V1"/>
    <mergeCell ref="B11:K11"/>
    <mergeCell ref="B24:K24"/>
    <mergeCell ref="B28:K28"/>
    <mergeCell ref="B62:K62"/>
    <mergeCell ref="B52:K52"/>
    <mergeCell ref="B54:K54"/>
    <mergeCell ref="B58:K58"/>
    <mergeCell ref="C41:K41"/>
    <mergeCell ref="C47:K47"/>
    <mergeCell ref="C50:K50"/>
    <mergeCell ref="O2:V2"/>
    <mergeCell ref="T3:W3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1</vt:lpstr>
      <vt:lpstr>Прил 5</vt:lpstr>
      <vt:lpstr>Прил 6</vt:lpstr>
      <vt:lpstr>Прил 7</vt:lpstr>
      <vt:lpstr>Прил 8</vt:lpstr>
      <vt:lpstr>Прил 9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2021-03-24T04:38:23Z</cp:lastPrinted>
  <dcterms:created xsi:type="dcterms:W3CDTF">2010-12-16T03:42:04Z</dcterms:created>
  <dcterms:modified xsi:type="dcterms:W3CDTF">2021-10-23T06:11:50Z</dcterms:modified>
</cp:coreProperties>
</file>