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Прил 1" sheetId="5" r:id="rId1"/>
    <sheet name="Прил 2" sheetId="7" r:id="rId2"/>
    <sheet name="Прил 3" sheetId="8" r:id="rId3"/>
    <sheet name="Прил 4" sheetId="9" r:id="rId4"/>
    <sheet name="Прил 5" sheetId="10" r:id="rId5"/>
    <sheet name="Прил 6" sheetId="11" r:id="rId6"/>
    <sheet name="Прил 7" sheetId="12" r:id="rId7"/>
    <sheet name="Прил 8" sheetId="13" r:id="rId8"/>
    <sheet name="Прил 9" sheetId="14" r:id="rId9"/>
    <sheet name="Прил 11" sheetId="15" r:id="rId10"/>
    <sheet name="Прил 12" sheetId="16" r:id="rId11"/>
  </sheets>
  <externalReferences>
    <externalReference r:id="rId12"/>
  </externalReference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Titles" localSheetId="10">'Прил 12'!$8:$9</definedName>
    <definedName name="_xlnm.Print_Area" localSheetId="10">'Прил 12'!$A$1:$C$42</definedName>
  </definedNames>
  <calcPr calcId="152511"/>
</workbook>
</file>

<file path=xl/calcChain.xml><?xml version="1.0" encoding="utf-8"?>
<calcChain xmlns="http://schemas.openxmlformats.org/spreadsheetml/2006/main">
  <c r="P16" i="15" l="1"/>
  <c r="O16" i="15"/>
  <c r="N16" i="15"/>
  <c r="I16" i="15"/>
  <c r="H16" i="15"/>
  <c r="G16" i="15"/>
  <c r="M14" i="15"/>
  <c r="L14" i="15"/>
  <c r="K14" i="15"/>
  <c r="C14" i="15"/>
  <c r="M13" i="15"/>
  <c r="L13" i="15"/>
  <c r="K13" i="15"/>
  <c r="U14" i="14"/>
  <c r="U15" i="14"/>
  <c r="V15" i="14"/>
  <c r="V14" i="14" s="1"/>
  <c r="T16" i="14"/>
  <c r="T15" i="14" s="1"/>
  <c r="T14" i="14" s="1"/>
  <c r="U16" i="14"/>
  <c r="V16" i="14"/>
  <c r="T18" i="14"/>
  <c r="T19" i="14"/>
  <c r="U19" i="14"/>
  <c r="U18" i="14" s="1"/>
  <c r="T20" i="14"/>
  <c r="U20" i="14"/>
  <c r="V20" i="14"/>
  <c r="V19" i="14" s="1"/>
  <c r="V18" i="14" s="1"/>
  <c r="T26" i="14"/>
  <c r="T25" i="14" s="1"/>
  <c r="T27" i="14"/>
  <c r="U27" i="14"/>
  <c r="U26" i="14" s="1"/>
  <c r="U25" i="14" s="1"/>
  <c r="V27" i="14"/>
  <c r="V26" i="14" s="1"/>
  <c r="V25" i="14" s="1"/>
  <c r="T31" i="14"/>
  <c r="T30" i="14" s="1"/>
  <c r="T29" i="14" s="1"/>
  <c r="T32" i="14"/>
  <c r="U32" i="14"/>
  <c r="U31" i="14" s="1"/>
  <c r="U30" i="14" s="1"/>
  <c r="U29" i="14" s="1"/>
  <c r="V32" i="14"/>
  <c r="V31" i="14" s="1"/>
  <c r="V30" i="14" s="1"/>
  <c r="V29" i="14" s="1"/>
  <c r="T37" i="14"/>
  <c r="T36" i="14" s="1"/>
  <c r="T35" i="14" s="1"/>
  <c r="T38" i="14"/>
  <c r="U38" i="14"/>
  <c r="U37" i="14" s="1"/>
  <c r="U36" i="14" s="1"/>
  <c r="U35" i="14" s="1"/>
  <c r="V38" i="14"/>
  <c r="V37" i="14" s="1"/>
  <c r="V36" i="14" s="1"/>
  <c r="V35" i="14" s="1"/>
  <c r="T42" i="14"/>
  <c r="T41" i="14" s="1"/>
  <c r="T40" i="14" s="1"/>
  <c r="T43" i="14"/>
  <c r="U43" i="14"/>
  <c r="U42" i="14" s="1"/>
  <c r="U41" i="14" s="1"/>
  <c r="U40" i="14" s="1"/>
  <c r="V43" i="14"/>
  <c r="V42" i="14" s="1"/>
  <c r="V41" i="14" s="1"/>
  <c r="V40" i="14" s="1"/>
  <c r="T45" i="14"/>
  <c r="U45" i="14"/>
  <c r="V45" i="14"/>
  <c r="T50" i="14"/>
  <c r="T49" i="14" s="1"/>
  <c r="T48" i="14" s="1"/>
  <c r="T47" i="14" s="1"/>
  <c r="V50" i="14"/>
  <c r="V49" i="14" s="1"/>
  <c r="V48" i="14" s="1"/>
  <c r="V47" i="14" s="1"/>
  <c r="U54" i="14"/>
  <c r="U53" i="14" s="1"/>
  <c r="T55" i="14"/>
  <c r="T54" i="14" s="1"/>
  <c r="T53" i="14" s="1"/>
  <c r="U55" i="14"/>
  <c r="V55" i="14"/>
  <c r="V54" i="14" s="1"/>
  <c r="V53" i="14" s="1"/>
  <c r="V52" i="14" s="1"/>
  <c r="U58" i="14"/>
  <c r="U57" i="14" s="1"/>
  <c r="T59" i="14"/>
  <c r="T58" i="14" s="1"/>
  <c r="T57" i="14" s="1"/>
  <c r="U59" i="14"/>
  <c r="U63" i="14"/>
  <c r="U62" i="14" s="1"/>
  <c r="U61" i="14" s="1"/>
  <c r="T64" i="14"/>
  <c r="T63" i="14" s="1"/>
  <c r="T62" i="14" s="1"/>
  <c r="U64" i="14"/>
  <c r="V66" i="14"/>
  <c r="U67" i="14"/>
  <c r="U66" i="14" s="1"/>
  <c r="V67" i="14"/>
  <c r="U69" i="14"/>
  <c r="T70" i="14"/>
  <c r="T69" i="14" s="1"/>
  <c r="U70" i="14"/>
  <c r="V70" i="14"/>
  <c r="V69" i="14" s="1"/>
  <c r="U72" i="14"/>
  <c r="T73" i="14"/>
  <c r="T72" i="14" s="1"/>
  <c r="U73" i="14"/>
  <c r="V73" i="14"/>
  <c r="V72" i="14" s="1"/>
  <c r="T13" i="14" l="1"/>
  <c r="T12" i="14" s="1"/>
  <c r="T75" i="14" s="1"/>
  <c r="T52" i="14"/>
  <c r="V13" i="14"/>
  <c r="V12" i="14" s="1"/>
  <c r="V75" i="14" s="1"/>
  <c r="T61" i="14"/>
  <c r="U52" i="14"/>
  <c r="U13" i="14"/>
  <c r="U12" i="14" s="1"/>
  <c r="U75" i="14" s="1"/>
  <c r="Y16" i="13"/>
  <c r="Y15" i="13" s="1"/>
  <c r="Y14" i="13" s="1"/>
  <c r="Y13" i="13" s="1"/>
  <c r="Y17" i="13"/>
  <c r="Z17" i="13"/>
  <c r="Z16" i="13" s="1"/>
  <c r="Z15" i="13" s="1"/>
  <c r="Z14" i="13" s="1"/>
  <c r="Z13" i="13" s="1"/>
  <c r="AA17" i="13"/>
  <c r="AA16" i="13" s="1"/>
  <c r="AA15" i="13" s="1"/>
  <c r="AA14" i="13" s="1"/>
  <c r="AA13" i="13" s="1"/>
  <c r="AA12" i="13" s="1"/>
  <c r="Y24" i="13"/>
  <c r="Y23" i="13" s="1"/>
  <c r="Y22" i="13" s="1"/>
  <c r="Y21" i="13" s="1"/>
  <c r="Y20" i="13" s="1"/>
  <c r="Z24" i="13"/>
  <c r="AA24" i="13"/>
  <c r="AA23" i="13" s="1"/>
  <c r="AA22" i="13" s="1"/>
  <c r="AA21" i="13" s="1"/>
  <c r="AA20" i="13" s="1"/>
  <c r="Y27" i="13"/>
  <c r="Z27" i="13"/>
  <c r="AA27" i="13"/>
  <c r="Z30" i="13"/>
  <c r="Z23" i="13" s="1"/>
  <c r="Z22" i="13" s="1"/>
  <c r="Z21" i="13" s="1"/>
  <c r="Z20" i="13" s="1"/>
  <c r="AA30" i="13"/>
  <c r="Y35" i="13"/>
  <c r="Y34" i="13" s="1"/>
  <c r="Y33" i="13" s="1"/>
  <c r="Z35" i="13"/>
  <c r="Z34" i="13" s="1"/>
  <c r="Z33" i="13" s="1"/>
  <c r="Y36" i="13"/>
  <c r="AA36" i="13"/>
  <c r="AA35" i="13" s="1"/>
  <c r="AA34" i="13" s="1"/>
  <c r="AA33" i="13" s="1"/>
  <c r="AA40" i="13"/>
  <c r="AA39" i="13" s="1"/>
  <c r="Y41" i="13"/>
  <c r="Y40" i="13" s="1"/>
  <c r="Y39" i="13" s="1"/>
  <c r="Y38" i="13" s="1"/>
  <c r="Z41" i="13"/>
  <c r="Z40" i="13" s="1"/>
  <c r="Z39" i="13" s="1"/>
  <c r="Z38" i="13" s="1"/>
  <c r="AA41" i="13"/>
  <c r="Y47" i="13"/>
  <c r="Y46" i="13" s="1"/>
  <c r="Y45" i="13" s="1"/>
  <c r="Y44" i="13" s="1"/>
  <c r="Y43" i="13" s="1"/>
  <c r="Y48" i="13"/>
  <c r="Z48" i="13"/>
  <c r="Z47" i="13" s="1"/>
  <c r="Z46" i="13" s="1"/>
  <c r="Z45" i="13" s="1"/>
  <c r="Z44" i="13" s="1"/>
  <c r="Z43" i="13" s="1"/>
  <c r="AA48" i="13"/>
  <c r="AA47" i="13" s="1"/>
  <c r="AA46" i="13" s="1"/>
  <c r="AA45" i="13" s="1"/>
  <c r="AA44" i="13" s="1"/>
  <c r="AA43" i="13" s="1"/>
  <c r="AA57" i="13"/>
  <c r="AA56" i="13" s="1"/>
  <c r="AA55" i="13" s="1"/>
  <c r="AA54" i="13" s="1"/>
  <c r="Y58" i="13"/>
  <c r="Y57" i="13" s="1"/>
  <c r="Y56" i="13" s="1"/>
  <c r="Y55" i="13" s="1"/>
  <c r="Y54" i="13" s="1"/>
  <c r="Z58" i="13"/>
  <c r="Z57" i="13" s="1"/>
  <c r="Z56" i="13" s="1"/>
  <c r="Z55" i="13" s="1"/>
  <c r="Z54" i="13" s="1"/>
  <c r="AA58" i="13"/>
  <c r="AA62" i="13"/>
  <c r="AA61" i="13" s="1"/>
  <c r="AA60" i="13" s="1"/>
  <c r="Y63" i="13"/>
  <c r="Y62" i="13" s="1"/>
  <c r="Y61" i="13" s="1"/>
  <c r="Y60" i="13" s="1"/>
  <c r="Z63" i="13"/>
  <c r="Z62" i="13" s="1"/>
  <c r="Z61" i="13" s="1"/>
  <c r="Z60" i="13" s="1"/>
  <c r="AA63" i="13"/>
  <c r="Y69" i="13"/>
  <c r="Y68" i="13" s="1"/>
  <c r="Y67" i="13" s="1"/>
  <c r="Y66" i="13" s="1"/>
  <c r="Y65" i="13" s="1"/>
  <c r="Y70" i="13"/>
  <c r="Z70" i="13"/>
  <c r="Z69" i="13" s="1"/>
  <c r="Z68" i="13" s="1"/>
  <c r="Z67" i="13" s="1"/>
  <c r="Z66" i="13" s="1"/>
  <c r="Z65" i="13" s="1"/>
  <c r="AA70" i="13"/>
  <c r="AA69" i="13" s="1"/>
  <c r="AA68" i="13" s="1"/>
  <c r="AA67" i="13" s="1"/>
  <c r="AA66" i="13" s="1"/>
  <c r="AA65" i="13" s="1"/>
  <c r="Z78" i="13"/>
  <c r="Z77" i="13" s="1"/>
  <c r="Z76" i="13" s="1"/>
  <c r="Z75" i="13" s="1"/>
  <c r="Z74" i="13" s="1"/>
  <c r="Z73" i="13" s="1"/>
  <c r="AA78" i="13"/>
  <c r="AA77" i="13" s="1"/>
  <c r="AA76" i="13" s="1"/>
  <c r="AA75" i="13" s="1"/>
  <c r="AA74" i="13" s="1"/>
  <c r="AA73" i="13" s="1"/>
  <c r="AA84" i="13"/>
  <c r="Z86" i="13"/>
  <c r="Z83" i="13" s="1"/>
  <c r="Z82" i="13" s="1"/>
  <c r="Z81" i="13" s="1"/>
  <c r="Z80" i="13" s="1"/>
  <c r="Y87" i="13"/>
  <c r="Y86" i="13" s="1"/>
  <c r="Y83" i="13" s="1"/>
  <c r="Y82" i="13" s="1"/>
  <c r="Y81" i="13" s="1"/>
  <c r="Y80" i="13" s="1"/>
  <c r="Z87" i="13"/>
  <c r="AA87" i="13"/>
  <c r="AA86" i="13" s="1"/>
  <c r="Y90" i="13"/>
  <c r="Z91" i="13"/>
  <c r="Z90" i="13" s="1"/>
  <c r="AA91" i="13"/>
  <c r="AA90" i="13" s="1"/>
  <c r="Z53" i="13" l="1"/>
  <c r="Z12" i="13"/>
  <c r="Y53" i="13"/>
  <c r="AA95" i="13"/>
  <c r="AA83" i="13"/>
  <c r="AA82" i="13" s="1"/>
  <c r="AA81" i="13" s="1"/>
  <c r="AA80" i="13" s="1"/>
  <c r="AA53" i="13"/>
  <c r="AA11" i="13" s="1"/>
  <c r="Y12" i="13"/>
  <c r="P82" i="12"/>
  <c r="P81" i="12" s="1"/>
  <c r="P80" i="12" s="1"/>
  <c r="P79" i="12" s="1"/>
  <c r="P78" i="12" s="1"/>
  <c r="O82" i="12"/>
  <c r="N82" i="12"/>
  <c r="O81" i="12"/>
  <c r="O80" i="12" s="1"/>
  <c r="O79" i="12" s="1"/>
  <c r="O78" i="12" s="1"/>
  <c r="N81" i="12"/>
  <c r="N80" i="12"/>
  <c r="N79" i="12" s="1"/>
  <c r="N78" i="12" s="1"/>
  <c r="P76" i="12"/>
  <c r="O76" i="12"/>
  <c r="O73" i="12" s="1"/>
  <c r="O72" i="12" s="1"/>
  <c r="O71" i="12" s="1"/>
  <c r="O70" i="12" s="1"/>
  <c r="N76" i="12"/>
  <c r="P74" i="12"/>
  <c r="O74" i="12"/>
  <c r="N74" i="12"/>
  <c r="N73" i="12" s="1"/>
  <c r="N72" i="12" s="1"/>
  <c r="N71" i="12" s="1"/>
  <c r="N70" i="12" s="1"/>
  <c r="P73" i="12"/>
  <c r="P72" i="12"/>
  <c r="P71" i="12" s="1"/>
  <c r="P70" i="12" s="1"/>
  <c r="P68" i="12"/>
  <c r="O68" i="12"/>
  <c r="N68" i="12"/>
  <c r="P67" i="12"/>
  <c r="P66" i="12" s="1"/>
  <c r="P65" i="12" s="1"/>
  <c r="P64" i="12" s="1"/>
  <c r="O67" i="12"/>
  <c r="N67" i="12"/>
  <c r="O66" i="12"/>
  <c r="O65" i="12" s="1"/>
  <c r="O64" i="12" s="1"/>
  <c r="N66" i="12"/>
  <c r="N65" i="12"/>
  <c r="N64" i="12" s="1"/>
  <c r="P62" i="12"/>
  <c r="P61" i="12" s="1"/>
  <c r="P60" i="12" s="1"/>
  <c r="O62" i="12"/>
  <c r="N62" i="12"/>
  <c r="O61" i="12"/>
  <c r="O60" i="12" s="1"/>
  <c r="N61" i="12"/>
  <c r="N60" i="12"/>
  <c r="P58" i="12"/>
  <c r="O58" i="12"/>
  <c r="N58" i="12"/>
  <c r="P57" i="12"/>
  <c r="P56" i="12" s="1"/>
  <c r="P55" i="12" s="1"/>
  <c r="O57" i="12"/>
  <c r="N57" i="12"/>
  <c r="O56" i="12"/>
  <c r="O55" i="12" s="1"/>
  <c r="O54" i="12" s="1"/>
  <c r="N56" i="12"/>
  <c r="N55" i="12"/>
  <c r="N54" i="12" s="1"/>
  <c r="P52" i="12"/>
  <c r="P51" i="12" s="1"/>
  <c r="P50" i="12" s="1"/>
  <c r="O52" i="12"/>
  <c r="N52" i="12"/>
  <c r="O51" i="12"/>
  <c r="O50" i="12" s="1"/>
  <c r="N51" i="12"/>
  <c r="N50" i="12"/>
  <c r="P48" i="12"/>
  <c r="O48" i="12"/>
  <c r="N48" i="12"/>
  <c r="P47" i="12"/>
  <c r="P46" i="12" s="1"/>
  <c r="P45" i="12" s="1"/>
  <c r="P44" i="12" s="1"/>
  <c r="O47" i="12"/>
  <c r="N47" i="12"/>
  <c r="N46" i="12" s="1"/>
  <c r="N45" i="12" s="1"/>
  <c r="N44" i="12" s="1"/>
  <c r="O46" i="12"/>
  <c r="O45" i="12" s="1"/>
  <c r="P41" i="12"/>
  <c r="P40" i="12" s="1"/>
  <c r="P39" i="12" s="1"/>
  <c r="P38" i="12" s="1"/>
  <c r="P37" i="12" s="1"/>
  <c r="O41" i="12"/>
  <c r="N41" i="12"/>
  <c r="N40" i="12" s="1"/>
  <c r="N39" i="12" s="1"/>
  <c r="N38" i="12" s="1"/>
  <c r="N37" i="12" s="1"/>
  <c r="O40" i="12"/>
  <c r="O39" i="12" s="1"/>
  <c r="O38" i="12" s="1"/>
  <c r="O37" i="12" s="1"/>
  <c r="P35" i="12"/>
  <c r="O35" i="12"/>
  <c r="O34" i="12" s="1"/>
  <c r="O33" i="12" s="1"/>
  <c r="N35" i="12"/>
  <c r="P34" i="12"/>
  <c r="P33" i="12" s="1"/>
  <c r="N34" i="12"/>
  <c r="N33" i="12" s="1"/>
  <c r="P31" i="12"/>
  <c r="P30" i="12" s="1"/>
  <c r="P29" i="12" s="1"/>
  <c r="O31" i="12"/>
  <c r="N31" i="12"/>
  <c r="N30" i="12" s="1"/>
  <c r="N29" i="12" s="1"/>
  <c r="O30" i="12"/>
  <c r="O29" i="12" s="1"/>
  <c r="P27" i="12"/>
  <c r="O27" i="12"/>
  <c r="O26" i="12" s="1"/>
  <c r="O25" i="12" s="1"/>
  <c r="O24" i="12" s="1"/>
  <c r="N27" i="12"/>
  <c r="P26" i="12"/>
  <c r="P25" i="12" s="1"/>
  <c r="P24" i="12" s="1"/>
  <c r="N26" i="12"/>
  <c r="N25" i="12" s="1"/>
  <c r="N24" i="12" s="1"/>
  <c r="P19" i="12"/>
  <c r="O19" i="12"/>
  <c r="O18" i="12" s="1"/>
  <c r="O17" i="12" s="1"/>
  <c r="O16" i="12" s="1"/>
  <c r="N19" i="12"/>
  <c r="P18" i="12"/>
  <c r="P17" i="12" s="1"/>
  <c r="P16" i="12" s="1"/>
  <c r="N18" i="12"/>
  <c r="N17" i="12" s="1"/>
  <c r="N16" i="12" s="1"/>
  <c r="P14" i="12"/>
  <c r="O14" i="12"/>
  <c r="O13" i="12" s="1"/>
  <c r="O12" i="12" s="1"/>
  <c r="O11" i="12" s="1"/>
  <c r="O10" i="12" s="1"/>
  <c r="N14" i="12"/>
  <c r="P13" i="12"/>
  <c r="P12" i="12" s="1"/>
  <c r="P11" i="12" s="1"/>
  <c r="N13" i="12"/>
  <c r="N12" i="12" s="1"/>
  <c r="N11" i="12" s="1"/>
  <c r="P28" i="11"/>
  <c r="O28" i="11"/>
  <c r="N28" i="11"/>
  <c r="P26" i="11"/>
  <c r="O26" i="11"/>
  <c r="N26" i="11"/>
  <c r="P24" i="11"/>
  <c r="O24" i="11"/>
  <c r="N24" i="11"/>
  <c r="P21" i="11"/>
  <c r="O21" i="11"/>
  <c r="N21" i="11"/>
  <c r="P18" i="11"/>
  <c r="O18" i="11"/>
  <c r="N18" i="11"/>
  <c r="P16" i="11"/>
  <c r="O16" i="11"/>
  <c r="N16" i="11"/>
  <c r="P10" i="11"/>
  <c r="P30" i="11" s="1"/>
  <c r="O10" i="11"/>
  <c r="O30" i="11" s="1"/>
  <c r="N10" i="11"/>
  <c r="N30" i="11" s="1"/>
  <c r="Z11" i="13" l="1"/>
  <c r="Z95" i="13"/>
  <c r="Y11" i="13"/>
  <c r="Y95" i="13"/>
  <c r="N10" i="12"/>
  <c r="N85" i="12" s="1"/>
  <c r="O44" i="12"/>
  <c r="O85" i="12" s="1"/>
  <c r="P10" i="12"/>
  <c r="P54" i="12"/>
  <c r="P85" i="12" l="1"/>
  <c r="D11" i="10" l="1"/>
  <c r="D10" i="10" s="1"/>
  <c r="F11" i="10"/>
  <c r="F10" i="10" s="1"/>
  <c r="D12" i="10"/>
  <c r="E12" i="10"/>
  <c r="E11" i="10" s="1"/>
  <c r="E10" i="10" s="1"/>
  <c r="F12" i="10"/>
  <c r="E20" i="10"/>
  <c r="E19" i="10" s="1"/>
  <c r="D21" i="10"/>
  <c r="D20" i="10" s="1"/>
  <c r="D19" i="10" s="1"/>
  <c r="E21" i="10"/>
  <c r="F21" i="10"/>
  <c r="F20" i="10" s="1"/>
  <c r="F19" i="10" s="1"/>
  <c r="D23" i="10"/>
  <c r="E23" i="10"/>
  <c r="F23" i="10"/>
  <c r="D25" i="10"/>
  <c r="E25" i="10"/>
  <c r="F25" i="10"/>
  <c r="F27" i="10"/>
  <c r="F31" i="10"/>
  <c r="D32" i="10"/>
  <c r="E32" i="10"/>
  <c r="E31" i="10" s="1"/>
  <c r="E30" i="10" s="1"/>
  <c r="E29" i="10" s="1"/>
  <c r="F32" i="10"/>
  <c r="D35" i="10"/>
  <c r="D31" i="10" s="1"/>
  <c r="E35" i="10"/>
  <c r="F35" i="10"/>
  <c r="E37" i="10"/>
  <c r="D38" i="10"/>
  <c r="D37" i="10" s="1"/>
  <c r="E38" i="10"/>
  <c r="F38" i="10"/>
  <c r="F37" i="10" s="1"/>
  <c r="D40" i="10"/>
  <c r="E40" i="10"/>
  <c r="F40" i="10"/>
  <c r="D42" i="10"/>
  <c r="F42" i="10"/>
  <c r="D43" i="10"/>
  <c r="E43" i="10"/>
  <c r="E42" i="10" s="1"/>
  <c r="F43" i="10"/>
  <c r="E46" i="10"/>
  <c r="E45" i="10" s="1"/>
  <c r="D47" i="10"/>
  <c r="D46" i="10" s="1"/>
  <c r="E47" i="10"/>
  <c r="F47" i="10"/>
  <c r="F46" i="10" s="1"/>
  <c r="F45" i="10" s="1"/>
  <c r="D51" i="10"/>
  <c r="D50" i="10" s="1"/>
  <c r="F51" i="10"/>
  <c r="F50" i="10" s="1"/>
  <c r="D52" i="10"/>
  <c r="E52" i="10"/>
  <c r="E51" i="10" s="1"/>
  <c r="E50" i="10" s="1"/>
  <c r="F52" i="10"/>
  <c r="D55" i="10"/>
  <c r="E55" i="10"/>
  <c r="F55" i="10"/>
  <c r="D56" i="10"/>
  <c r="E56" i="10"/>
  <c r="F56" i="10"/>
  <c r="E59" i="10"/>
  <c r="E58" i="10" s="1"/>
  <c r="D60" i="10"/>
  <c r="D59" i="10" s="1"/>
  <c r="D58" i="10" s="1"/>
  <c r="E60" i="10"/>
  <c r="F60" i="10"/>
  <c r="F59" i="10" s="1"/>
  <c r="F58" i="10" s="1"/>
  <c r="D65" i="10"/>
  <c r="D64" i="10" s="1"/>
  <c r="D63" i="10" s="1"/>
  <c r="D62" i="10" s="1"/>
  <c r="E65" i="10"/>
  <c r="F65" i="10"/>
  <c r="F64" i="10" s="1"/>
  <c r="F63" i="10" s="1"/>
  <c r="F62" i="10" s="1"/>
  <c r="D67" i="10"/>
  <c r="E67" i="10"/>
  <c r="E64" i="10" s="1"/>
  <c r="F67" i="10"/>
  <c r="F69" i="10"/>
  <c r="D70" i="10"/>
  <c r="E70" i="10"/>
  <c r="E69" i="10" s="1"/>
  <c r="F70" i="10"/>
  <c r="D72" i="10"/>
  <c r="D69" i="10" s="1"/>
  <c r="E72" i="10"/>
  <c r="F72" i="10"/>
  <c r="D74" i="10"/>
  <c r="E74" i="10"/>
  <c r="F74" i="10"/>
  <c r="D76" i="10"/>
  <c r="F76" i="10"/>
  <c r="D77" i="10"/>
  <c r="E77" i="10"/>
  <c r="E76" i="10" s="1"/>
  <c r="F77" i="10"/>
  <c r="D79" i="10"/>
  <c r="D80" i="10"/>
  <c r="E9" i="10" l="1"/>
  <c r="E8" i="10" s="1"/>
  <c r="E63" i="10"/>
  <c r="E62" i="10" s="1"/>
  <c r="F9" i="10"/>
  <c r="F8" i="10" s="1"/>
  <c r="D45" i="10"/>
  <c r="D9" i="10" s="1"/>
  <c r="D8" i="10" s="1"/>
  <c r="D30" i="10"/>
  <c r="D29" i="10" s="1"/>
  <c r="F30" i="10"/>
  <c r="F29" i="10" s="1"/>
</calcChain>
</file>

<file path=xl/sharedStrings.xml><?xml version="1.0" encoding="utf-8"?>
<sst xmlns="http://schemas.openxmlformats.org/spreadsheetml/2006/main" count="874" uniqueCount="443">
  <si>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</si>
  <si>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</si>
  <si>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</si>
  <si>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</si>
  <si>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</si>
  <si>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</si>
  <si>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</si>
  <si>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</si>
  <si>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</si>
  <si>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</si>
  <si>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</si>
  <si>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</si>
  <si>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</si>
  <si>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</si>
  <si>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</si>
  <si>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</si>
  <si>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</si>
  <si>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</si>
  <si>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</si>
  <si>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</si>
  <si>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</si>
  <si>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</si>
  <si>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</si>
  <si>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</si>
  <si>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</si>
  <si>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</si>
  <si>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</si>
  <si>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на 2022 год  и на плановый период 2023 и 2024 годов.</t>
  </si>
  <si>
    <t>2024 год</t>
  </si>
  <si>
    <t xml:space="preserve"> </t>
  </si>
  <si>
    <t>к  решению совета депутатов</t>
  </si>
  <si>
    <t>Петровского сельсовета</t>
  </si>
  <si>
    <t>№ 69 от 23.11.2021 г</t>
  </si>
  <si>
    <t xml:space="preserve">                                                                               к решению совета депутатов</t>
  </si>
  <si>
    <t xml:space="preserve">                                                                               Петровского сельсовета</t>
  </si>
  <si>
    <t xml:space="preserve">                                                                               № 69 от 23.11.2021 г</t>
  </si>
  <si>
    <t>Перечень главных распорядителей средств местного бюджета муниципального образования Петровский сельсовет на 2022 год</t>
  </si>
  <si>
    <t>№ п/п</t>
  </si>
  <si>
    <t>КВСР</t>
  </si>
  <si>
    <t>Наименование</t>
  </si>
  <si>
    <t>1.</t>
  </si>
  <si>
    <t>Администрация   Петровского  сельсовета Саракташского района Оренбургской области</t>
  </si>
  <si>
    <t xml:space="preserve">                                                                               Приложение 2</t>
  </si>
  <si>
    <t>№69 от 23.11.2021 г</t>
  </si>
  <si>
    <r>
      <t xml:space="preserve">    </t>
    </r>
    <r>
      <rPr>
        <b/>
        <sz val="11"/>
        <rFont val="Times New Roman"/>
        <family val="1"/>
        <charset val="204"/>
      </rPr>
      <t>Перечень главных администраторов (администраторов) доходов бюджета</t>
    </r>
  </si>
  <si>
    <t xml:space="preserve">        администрации Петровского сельсовета на 2022 год   </t>
  </si>
  <si>
    <t>Код</t>
  </si>
  <si>
    <t>0 00 00000 00 0000 000</t>
  </si>
  <si>
    <t>Администрация   Петровского  сельсовета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</si>
  <si>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</si>
  <si>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</si>
  <si>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</si>
  <si>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</si>
  <si>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</si>
  <si>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</si>
  <si>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</si>
  <si>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</si>
  <si>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</si>
  <si>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</si>
  <si>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</si>
  <si>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</si>
  <si>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</si>
  <si>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выравнивание бюджетной обеспеченности из бюджетов муниципальных районов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</si>
  <si>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</si>
  <si>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</t>
  </si>
  <si>
    <t>Приложение 3</t>
  </si>
  <si>
    <t>к решению совета депутатов</t>
  </si>
  <si>
    <t>10302230010000100</t>
  </si>
  <si>
    <t>10102010011000100</t>
  </si>
  <si>
    <t>10102030010000100</t>
  </si>
  <si>
    <t>10302240010000100</t>
  </si>
  <si>
    <t>10302250010000100</t>
  </si>
  <si>
    <t>10302260010000100</t>
  </si>
  <si>
    <t>10501011011000100</t>
  </si>
  <si>
    <t>10503010011000100</t>
  </si>
  <si>
    <t>10601030101000100</t>
  </si>
  <si>
    <t>10606033101000100</t>
  </si>
  <si>
    <t>10606043101000100</t>
  </si>
  <si>
    <t>11105035100000100</t>
  </si>
  <si>
    <t>20215001100000100</t>
  </si>
  <si>
    <t>20216001100000100</t>
  </si>
  <si>
    <t>20235118100000100</t>
  </si>
  <si>
    <t>20249999100000100</t>
  </si>
  <si>
    <t>Приложение 4</t>
  </si>
  <si>
    <t>Код группы, подгруппы, статьи и вида источников</t>
  </si>
  <si>
    <t>00 00 00 00 00 0000 000</t>
  </si>
  <si>
    <t>Администрация  Петровского сельсовета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</si>
  <si>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</si>
  <si>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</si>
  <si>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</si>
  <si>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</si>
  <si>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</si>
  <si>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</si>
  <si>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</si>
  <si>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</si>
  <si>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</si>
  <si>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</si>
  <si>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</si>
  <si>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</si>
  <si>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</si>
  <si>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</si>
  <si>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</si>
  <si>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</si>
  <si>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</si>
  <si>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>Перечень главных администраторов источников финансирования дефицита</t>
  </si>
  <si>
    <t>местного бюджета Петровского сельсовета Саракташского района</t>
  </si>
  <si>
    <t>Оренбургской области на 2022 год и на плановый период 2023 и 2024 годов</t>
  </si>
  <si>
    <t>Профицит</t>
  </si>
  <si>
    <t>Прочие межбюджетные трансферты. Передаваемые бюджетам сельских поселений</t>
  </si>
  <si>
    <t>00020249999100000150</t>
  </si>
  <si>
    <t>Прочие межбюджетные трансферты, передаваемые бюджетам  сельских поселений</t>
  </si>
  <si>
    <t>000202499999000000150</t>
  </si>
  <si>
    <t>Иные межбюджетные трансферты</t>
  </si>
  <si>
    <t>00020240000000000150</t>
  </si>
  <si>
    <t>КГС 20235118100000150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</si>
  <si>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</si>
  <si>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</si>
  <si>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бюджетной системы Российской Федерации</t>
  </si>
  <si>
    <t>000 20230000000000150</t>
  </si>
  <si>
    <t>Прочие субсидии бюджетам сельских поселений</t>
  </si>
  <si>
    <t>КГС 20229999100000150</t>
  </si>
  <si>
    <t>Прочие субсидии</t>
  </si>
  <si>
    <t>000 20229999000000150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</si>
  <si>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</si>
  <si>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</si>
  <si>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</si>
  <si>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</si>
  <si>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</si>
  <si>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</si>
  <si>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</si>
  <si>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</si>
  <si>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бюджетной системы Российской Федерации (межбюджетные субсидии)</t>
  </si>
  <si>
    <t>000 20220000000000150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</si>
  <si>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</si>
  <si>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</si>
  <si>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</si>
  <si>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</si>
  <si>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КГС 20215001100000150</t>
  </si>
  <si>
    <t>Дотации бюджетам сельских поселений на поддержку мер по обеспечению сбалансированности бюджетов</t>
  </si>
  <si>
    <t>Дотации  на выравнивание бюджетной обеспеченности</t>
  </si>
  <si>
    <t>000 20215001000000150</t>
  </si>
  <si>
    <t>Дотации бюджетам на поддержку мер по обеспечению сбалансированности бюджетов</t>
  </si>
  <si>
    <t>Дотации бюджетам бюджетной системы Российской Федерации</t>
  </si>
  <si>
    <t>000 20210000000000150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</si>
  <si>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</si>
  <si>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</si>
  <si>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</si>
  <si>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</si>
  <si>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</si>
  <si>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133 11105025100000120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</si>
  <si>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</si>
  <si>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</si>
  <si>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</si>
  <si>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</si>
  <si>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</si>
  <si>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</si>
  <si>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</si>
  <si>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</si>
  <si>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</si>
  <si>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</si>
  <si>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</si>
  <si>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</si>
  <si>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</si>
  <si>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182 10606033101000110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</si>
  <si>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</si>
  <si>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</si>
  <si>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</t>
  </si>
  <si>
    <t>000 10606030000000110</t>
  </si>
  <si>
    <t>Земельный налог</t>
  </si>
  <si>
    <t>000 10606000000000110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</si>
  <si>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</si>
  <si>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</si>
  <si>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</si>
  <si>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</si>
  <si>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</si>
  <si>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</si>
  <si>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</si>
  <si>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</si>
  <si>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</si>
  <si>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 xml:space="preserve">Единый сельскохозяйственный налог </t>
  </si>
  <si>
    <t>182 10503010011000110</t>
  </si>
  <si>
    <t>000 10503010010000110</t>
  </si>
  <si>
    <t>000 10503000010000110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</si>
  <si>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</si>
  <si>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</si>
  <si>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</si>
  <si>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</si>
  <si>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</si>
  <si>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182 10501021011000110</t>
  </si>
  <si>
    <t>000 10501021010000110</t>
  </si>
  <si>
    <t>000 10501020010000110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</si>
  <si>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</si>
  <si>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</si>
  <si>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</si>
  <si>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</si>
  <si>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</si>
  <si>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</si>
  <si>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182 10501011011000110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</si>
  <si>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</si>
  <si>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</si>
  <si>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</si>
  <si>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</si>
  <si>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</si>
  <si>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</si>
  <si>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</si>
  <si>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</si>
  <si>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100 10302260010000110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</si>
  <si>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</si>
  <si>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</si>
  <si>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100 10302250010000110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</si>
  <si>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</si>
  <si>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</si>
  <si>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</si>
  <si>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</si>
  <si>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</si>
  <si>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100 10302230010000110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</si>
  <si>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</si>
  <si>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</si>
  <si>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</si>
  <si>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</si>
  <si>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182 10102030011000110</t>
  </si>
  <si>
    <t>000 10102030010000110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</si>
  <si>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</si>
  <si>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182 10102020011000110</t>
  </si>
  <si>
    <t>000 10102020010000110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</si>
  <si>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</si>
  <si>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</si>
  <si>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182 10102010011000110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</si>
  <si>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</si>
  <si>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</si>
  <si>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</si>
  <si>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</si>
  <si>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</si>
  <si>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</si>
  <si>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</si>
  <si>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</si>
  <si>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</si>
  <si>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 xml:space="preserve">Код дохода по бюджетной классификации   Российской Федерации              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</si>
  <si>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2022 год и на плановый период 2023, 2024 годов</t>
  </si>
  <si>
    <t>Приложение № 5  
к  решению совета депутатов Петровского сельсовета № 69 от 23.11.2021 г</t>
  </si>
  <si>
    <t>Приложение N 6</t>
  </si>
  <si>
    <t>Распределение бюджетных ассигнований  бюджета Петровского сельсовета на 2022 год и на плановый период 2023 и 2024 года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</si>
  <si>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</si>
  <si>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</si>
  <si>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</si>
  <si>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</si>
  <si>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</si>
  <si>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</si>
  <si>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</si>
  <si>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</si>
  <si>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</si>
  <si>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</si>
  <si>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</si>
  <si>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</si>
  <si>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</si>
  <si>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</si>
  <si>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</si>
  <si>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</si>
  <si>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</si>
  <si>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</si>
  <si>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</si>
  <si>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</si>
  <si>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</si>
  <si>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</si>
  <si>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</si>
  <si>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</si>
  <si>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</si>
  <si>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</si>
  <si>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Пенсия за выслугу лет муниципальным служащим</t>
  </si>
  <si>
    <t>ИТОГО РАСХОДОВ</t>
  </si>
  <si>
    <t>Приложение  N 7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</si>
  <si>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2022 год и на плановый период 2023 и 2024 годов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</si>
  <si>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</si>
  <si>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</si>
  <si>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</si>
  <si>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</si>
  <si>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</si>
  <si>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</si>
  <si>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</si>
  <si>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</si>
  <si>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</si>
  <si>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</si>
  <si>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напрвление расходов( непрограммные мероприятия)</t>
  </si>
  <si>
    <t>Создание и использование средств администрации поселений Саракташского района</t>
  </si>
  <si>
    <t>Резервные средства</t>
  </si>
  <si>
    <t>Непрограммное   направление расходов ( непрограммные  мероприятия</t>
  </si>
  <si>
    <t>Членские взносы в Совет (ассоциацию) муниципальных образований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</si>
  <si>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</si>
  <si>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</si>
  <si>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</si>
  <si>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</si>
  <si>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</si>
  <si>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</si>
  <si>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</si>
  <si>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</si>
  <si>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</si>
  <si>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ДРУГИЕ ВОПРОСЫ В ОБЛАСТИ НАЦИОНАЛЬНОЙ ЭКОНОМИКИ</t>
  </si>
  <si>
    <t>Подпрограмма"Развитие системы градорегулирования на территории муниципального образования Петровский сельсовет"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</si>
  <si>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ы цифровой формат, соответствующий требованиям к отраслевым пространственным данным для включения в ГИСОГД Оренбургской области</t>
  </si>
  <si>
    <t>63800S510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</si>
  <si>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</si>
  <si>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</si>
  <si>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</si>
  <si>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</si>
  <si>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</si>
  <si>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</si>
  <si>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</si>
  <si>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</si>
  <si>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 на 2017 - 2024 годы"</t>
  </si>
  <si>
    <t>Публичные нормативные социальные выплаты гражданам</t>
  </si>
  <si>
    <t>____________________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</si>
  <si>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</si>
  <si>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социальная политика</t>
  </si>
  <si>
    <t>Прочая закупка товаров, работ и услуг для обеспечения государственных (муниципальных) нужд</t>
  </si>
  <si>
    <t>Иные закупки товаров, работ и услуг для государственных (муниципальных) нужд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</si>
  <si>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</si>
  <si>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Непрограммное направление расходов (непрограммные мероприятия).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</si>
  <si>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</si>
  <si>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</si>
  <si>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Непрограммное направление расходов ( напрограммные мероприятия )</t>
  </si>
  <si>
    <t>Другие общегосударственные</t>
  </si>
  <si>
    <t>Межбюджетные трансферты на осуществление части переданных полномочий по внешнему муниципальному контролю</t>
  </si>
  <si>
    <t xml:space="preserve">Обеспечение деятельности финансовых ,налоговых и </t>
  </si>
  <si>
    <t xml:space="preserve">Взносы по обязательному социальному страхованию госуд (муницип) органов </t>
  </si>
  <si>
    <t>Расходы на выплаты по обязательному социальному страхованию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</si>
  <si>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</si>
  <si>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</si>
  <si>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</si>
  <si>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</si>
  <si>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</si>
  <si>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</si>
  <si>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</si>
  <si>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</si>
  <si>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</si>
  <si>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</si>
  <si>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</si>
  <si>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</si>
  <si>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</si>
  <si>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 xml:space="preserve">   период 2023 и 2024 годов</t>
  </si>
  <si>
    <t>Петровский сельсовет Саракташского района Оренбургской области на 2022год и на плановый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</si>
  <si>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</si>
  <si>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</si>
  <si>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</si>
  <si>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Петровского сельсовета №69 от 23.11.2021 г</t>
  </si>
  <si>
    <t>,</t>
  </si>
  <si>
    <t>Приложение 8</t>
  </si>
  <si>
    <t>850</t>
  </si>
  <si>
    <t>7700095100</t>
  </si>
  <si>
    <t>Всего:</t>
  </si>
  <si>
    <t>х</t>
  </si>
  <si>
    <t>ВСЕГО</t>
  </si>
  <si>
    <t>Подпрограмма"Осукществление деятельности аппарата управления администрации муниципального образования Петровский сельсовет"</t>
  </si>
  <si>
    <t>000</t>
  </si>
  <si>
    <t>7700020040</t>
  </si>
  <si>
    <t>Меры поддержки добровольных народных дружин</t>
  </si>
  <si>
    <t>6360095220</t>
  </si>
  <si>
    <t>6360075080</t>
  </si>
  <si>
    <t>6360000000</t>
  </si>
  <si>
    <t>6350095310</t>
  </si>
  <si>
    <t>6350000000</t>
  </si>
  <si>
    <t>Мероприятия по приведению документов территориального планирования и градостроительного зонирования в цифровой формат, соответствующий требованиям отраслевым пространственным данным для включения в ГИСОГД Оренбургской области</t>
  </si>
  <si>
    <t>Подпрограмма"Развитие системы градорегулирования на территории муниципального образования Петровский сельсовет</t>
  </si>
  <si>
    <t>6340095280</t>
  </si>
  <si>
    <t>Содержание и ремонт, капитальный ремонт автомобильных дорог общего пользования и искусственных сооружений на них</t>
  </si>
  <si>
    <t>6340000000</t>
  </si>
  <si>
    <t>6330095020</t>
  </si>
  <si>
    <t>Защита населения и территории от чрезвычайных ситуаций природного и техногенного характера, пожарная безопасность</t>
  </si>
  <si>
    <t>6330000000</t>
  </si>
  <si>
    <t>Подпрограмма "Обеспечение пожарной безопасности на территории муниципального образования Петровский сельсовет"</t>
  </si>
  <si>
    <t>6320051180</t>
  </si>
  <si>
    <t>Осуществление первичного воинского учета на территориях, где отсутствуют военные комиссариаты</t>
  </si>
  <si>
    <t>6320000000</t>
  </si>
  <si>
    <t>Мобилизация и вневойсковая подготовка</t>
  </si>
  <si>
    <t>6310010080</t>
  </si>
  <si>
    <t>6310010020</t>
  </si>
  <si>
    <t>6310010010</t>
  </si>
  <si>
    <t>6310000000</t>
  </si>
  <si>
    <t>6300000000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</si>
  <si>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</si>
  <si>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</si>
  <si>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</si>
  <si>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</si>
  <si>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</si>
  <si>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</si>
  <si>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                                     РАСХОДОВ НА 2022 И НА ПЛАНОВЫЙ ПЕРИОД 2023 И 2024 ГОДОВ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</si>
  <si>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</si>
  <si>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ПРОГРАММАМ, НЕПРОГРАММНЫМ НАПРАВЛЕНИЯМ ДЕЯТЕЛЬНОСТИ)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</si>
  <si>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</si>
  <si>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Петровского сельсовета № 69 от 23.11.2021 г                               </t>
  </si>
  <si>
    <t xml:space="preserve">к решению совета депутатов </t>
  </si>
  <si>
    <t xml:space="preserve">Приложение № 9  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</si>
  <si>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</si>
  <si>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Приложение № 11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</si>
  <si>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на 2022 год и на плановый период 2023, 2024 годов</t>
  </si>
  <si>
    <t>Таблица 1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</si>
  <si>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по  на 2022 год и на плановый период 2023, 2024 годов</t>
  </si>
  <si>
    <t>Наименование района</t>
  </si>
  <si>
    <t>Саракташский</t>
  </si>
  <si>
    <t>4156000,00</t>
  </si>
  <si>
    <t>ИТОГО</t>
  </si>
  <si>
    <t>4650210,00</t>
  </si>
  <si>
    <t>4503900,00</t>
  </si>
  <si>
    <t>Расходы на оплату коммунальных услуг учреждений, включая автономные и бюджетные учреждения (тыс. рублей)</t>
  </si>
  <si>
    <t>работники учреждений и организаций</t>
  </si>
  <si>
    <t>иные работники ОМСУ</t>
  </si>
  <si>
    <t>муниципальные служащие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</si>
  <si>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</si>
  <si>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2.5</t>
  </si>
  <si>
    <t>работники учреждений, не вошедшие в категории, поименованные в указах Президента Российской Федерации от 07.05.2012</t>
  </si>
  <si>
    <t>2.4</t>
  </si>
  <si>
    <t>в сфере физической культуры и спорта</t>
  </si>
  <si>
    <t>в сфере образования</t>
  </si>
  <si>
    <t>в сфере культуры</t>
  </si>
  <si>
    <t>итого работников дополнительного образования</t>
  </si>
  <si>
    <t>2.3.2</t>
  </si>
  <si>
    <t>в сфере архивов</t>
  </si>
  <si>
    <t>итого работников учреждений культуры</t>
  </si>
  <si>
    <t>2.3.1</t>
  </si>
  <si>
    <t>работники бюджетной сферы, поименованные в указах Президента Российской Федерации от 07.05.2012</t>
  </si>
  <si>
    <t>2.3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</si>
  <si>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</si>
  <si>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2.2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</si>
  <si>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</si>
  <si>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2.1</t>
  </si>
  <si>
    <t>Численность, в т.ч.:</t>
  </si>
  <si>
    <t>2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</si>
  <si>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</si>
  <si>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1.5</t>
  </si>
  <si>
    <t>1.4</t>
  </si>
  <si>
    <t>1.3.2</t>
  </si>
  <si>
    <t>1.3.1</t>
  </si>
  <si>
    <t>работники бюджетной сферы, поименованные в указах Президента Российской Федерации от 07.05.2012, в том числе:</t>
  </si>
  <si>
    <t>1.3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</si>
  <si>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</si>
  <si>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1.2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</si>
  <si>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</si>
  <si>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1.1</t>
  </si>
  <si>
    <t>Расходы на оплату труда с начислениями (тыс. рублей), в том числе:</t>
  </si>
  <si>
    <t xml:space="preserve">2022 год 
</t>
  </si>
  <si>
    <t>№ 
п/п</t>
  </si>
  <si>
    <t>(тыс.руб.)</t>
  </si>
  <si>
    <t xml:space="preserve">Основные параметры первоочередных расходов бюджета на 2022 год </t>
  </si>
  <si>
    <t>Приложение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</si>
</sst>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#,##0_ ;\-#,##0\ "/>
    <numFmt numFmtId="170" formatCode="&quot;&quot;###,##0.00"/>
    <numFmt numFmtId="171" formatCode="000"/>
    <numFmt numFmtId="172" formatCode="00"/>
    <numFmt numFmtId="173" formatCode="0000000000"/>
    <numFmt numFmtId="174" formatCode="0000"/>
    <numFmt numFmtId="175" formatCode="00\.00\.00"/>
    <numFmt numFmtId="176" formatCode="\1"/>
    <numFmt numFmtId="177" formatCode="#,##0.00;[Red]\-#,##0.00;0.00"/>
    <numFmt numFmtId="178" formatCode="000000"/>
    <numFmt numFmtId="179" formatCode="_-* #,##0.00_р_._-;\-* #,##0.00_р_._-;_-* &quot;-&quot;??_р_._-;_-@_-"/>
    <numFmt numFmtId="180" formatCode="_-* #,##0_р_._-;\-* #,##0_р_._-;_-* &quot;-&quot;??_р_._-;_-@_-"/>
    <numFmt numFmtId="181" formatCode="#,##0.0"/>
    <numFmt numFmtId="182" formatCode="_-* #,##0.0_р_._-;\-* #,##0.0_р_._-;_-* &quot;-&quot;??_р_._-;_-@_-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0" fontId="8" fillId="0" borderId="0"/>
    <xf numFmtId="43" fontId="12" fillId="0" borderId="0" applyFont="0" applyFill="0" applyBorder="0" applyAlignment="0" applyProtection="0"/>
    <xf numFmtId="0" fontId="1" fillId="0" borderId="0"/>
    <xf numFmtId="0" fontId="4" fillId="0" borderId="0"/>
    <xf numFmtId="0" fontId="36" fillId="0" borderId="0"/>
    <xf numFmtId="179" fontId="36" fillId="0" borderId="0" applyFont="0" applyFill="0" applyBorder="0" applyAlignment="0" applyProtection="0"/>
  </cellStyleXfs>
  <cellXfs count="423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0" fillId="0" borderId="0" xfId="0" applyNumberFormat="1"/>
    <xf numFmtId="49" fontId="11" fillId="0" borderId="6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1"/>
    <xf numFmtId="0" fontId="4" fillId="0" borderId="0" xfId="1" applyFill="1"/>
    <xf numFmtId="0" fontId="4" fillId="0" borderId="0" xfId="1" applyFont="1" applyFill="1"/>
    <xf numFmtId="170" fontId="16" fillId="0" borderId="1" xfId="1" applyNumberFormat="1" applyFont="1" applyFill="1" applyBorder="1" applyAlignment="1">
      <alignment horizontal="right" wrapText="1"/>
    </xf>
    <xf numFmtId="0" fontId="16" fillId="0" borderId="8" xfId="1" applyFont="1" applyFill="1" applyBorder="1" applyAlignment="1">
      <alignment horizontal="left" vertical="top" wrapText="1"/>
    </xf>
    <xf numFmtId="49" fontId="16" fillId="0" borderId="1" xfId="1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 wrapText="1"/>
    </xf>
    <xf numFmtId="0" fontId="16" fillId="0" borderId="9" xfId="1" applyFont="1" applyBorder="1" applyAlignment="1">
      <alignment horizontal="left" vertical="top" wrapText="1"/>
    </xf>
    <xf numFmtId="0" fontId="16" fillId="0" borderId="9" xfId="1" applyFont="1" applyBorder="1" applyAlignment="1">
      <alignment horizontal="center" wrapText="1"/>
    </xf>
    <xf numFmtId="0" fontId="16" fillId="0" borderId="8" xfId="1" applyFont="1" applyBorder="1" applyAlignment="1">
      <alignment horizontal="left" vertical="top" wrapText="1"/>
    </xf>
    <xf numFmtId="170" fontId="16" fillId="2" borderId="1" xfId="1" applyNumberFormat="1" applyFont="1" applyFill="1" applyBorder="1" applyAlignment="1">
      <alignment horizontal="right" wrapText="1"/>
    </xf>
    <xf numFmtId="0" fontId="16" fillId="2" borderId="8" xfId="1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wrapText="1"/>
    </xf>
    <xf numFmtId="170" fontId="17" fillId="2" borderId="1" xfId="1" applyNumberFormat="1" applyFont="1" applyFill="1" applyBorder="1" applyAlignment="1">
      <alignment horizontal="right" wrapText="1"/>
    </xf>
    <xf numFmtId="0" fontId="17" fillId="2" borderId="8" xfId="1" applyFont="1" applyFill="1" applyBorder="1" applyAlignment="1">
      <alignment horizontal="left" vertical="top" wrapText="1"/>
    </xf>
    <xf numFmtId="0" fontId="17" fillId="2" borderId="1" xfId="1" applyFont="1" applyFill="1" applyBorder="1" applyAlignment="1">
      <alignment horizont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wrapText="1"/>
    </xf>
    <xf numFmtId="0" fontId="4" fillId="0" borderId="0" xfId="1" applyAlignment="1">
      <alignment horizontal="center" wrapText="1"/>
    </xf>
    <xf numFmtId="0" fontId="18" fillId="0" borderId="0" xfId="1" applyFont="1" applyAlignment="1">
      <alignment horizontal="center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justify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8" fillId="0" borderId="0" xfId="1" applyNumberFormat="1" applyFont="1" applyFill="1" applyAlignment="1" applyProtection="1">
      <alignment horizontal="left"/>
      <protection hidden="1"/>
    </xf>
    <xf numFmtId="0" fontId="18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11" xfId="1" applyNumberFormat="1" applyFont="1" applyFill="1" applyBorder="1" applyAlignment="1" applyProtection="1">
      <alignment horizontal="center" vertical="justify"/>
      <protection hidden="1"/>
    </xf>
    <xf numFmtId="0" fontId="6" fillId="0" borderId="12" xfId="1" applyNumberFormat="1" applyFont="1" applyFill="1" applyBorder="1" applyAlignment="1" applyProtection="1">
      <alignment horizontal="center" vertical="justify"/>
      <protection hidden="1"/>
    </xf>
    <xf numFmtId="0" fontId="6" fillId="0" borderId="12" xfId="1" applyNumberFormat="1" applyFont="1" applyFill="1" applyBorder="1" applyAlignment="1" applyProtection="1">
      <alignment horizontal="center" vertical="top" wrapText="1"/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171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72" fontId="6" fillId="0" borderId="1" xfId="1" applyNumberFormat="1" applyFont="1" applyFill="1" applyBorder="1" applyAlignment="1" applyProtection="1">
      <alignment wrapText="1"/>
      <protection hidden="1"/>
    </xf>
    <xf numFmtId="173" fontId="6" fillId="0" borderId="1" xfId="1" applyNumberFormat="1" applyFont="1" applyFill="1" applyBorder="1" applyAlignment="1" applyProtection="1">
      <alignment horizontal="right" wrapText="1"/>
      <protection hidden="1"/>
    </xf>
    <xf numFmtId="171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14" xfId="1" applyNumberFormat="1" applyFont="1" applyFill="1" applyBorder="1" applyAlignment="1" applyProtection="1">
      <protection hidden="1"/>
    </xf>
    <xf numFmtId="171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174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72" fontId="5" fillId="0" borderId="1" xfId="1" applyNumberFormat="1" applyFont="1" applyFill="1" applyBorder="1" applyAlignment="1" applyProtection="1">
      <alignment wrapText="1"/>
      <protection hidden="1"/>
    </xf>
    <xf numFmtId="173" fontId="5" fillId="0" borderId="1" xfId="1" applyNumberFormat="1" applyFont="1" applyFill="1" applyBorder="1" applyAlignment="1" applyProtection="1">
      <alignment horizontal="right" wrapText="1"/>
      <protection hidden="1"/>
    </xf>
    <xf numFmtId="171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14" xfId="1" applyNumberFormat="1" applyFont="1" applyFill="1" applyBorder="1" applyAlignment="1" applyProtection="1">
      <protection hidden="1"/>
    </xf>
    <xf numFmtId="0" fontId="0" fillId="0" borderId="15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174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16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9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74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12" fillId="0" borderId="0" xfId="0" applyFont="1" applyAlignment="1">
      <alignment horizontal="left"/>
    </xf>
    <xf numFmtId="0" fontId="6" fillId="0" borderId="20" xfId="1" applyNumberFormat="1" applyFont="1" applyFill="1" applyBorder="1" applyAlignment="1" applyProtection="1">
      <alignment horizontal="left" vertical="justify"/>
      <protection hidden="1"/>
    </xf>
    <xf numFmtId="0" fontId="5" fillId="0" borderId="20" xfId="1" applyNumberFormat="1" applyFont="1" applyFill="1" applyBorder="1" applyAlignment="1" applyProtection="1">
      <alignment wrapText="1"/>
      <protection hidden="1"/>
    </xf>
    <xf numFmtId="0" fontId="6" fillId="0" borderId="20" xfId="1" applyNumberFormat="1" applyFont="1" applyFill="1" applyBorder="1" applyAlignment="1" applyProtection="1">
      <alignment horizontal="right" wrapText="1"/>
      <protection hidden="1"/>
    </xf>
    <xf numFmtId="4" fontId="6" fillId="0" borderId="20" xfId="1" applyNumberFormat="1" applyFont="1" applyFill="1" applyBorder="1" applyAlignment="1" applyProtection="1">
      <protection hidden="1"/>
    </xf>
    <xf numFmtId="4" fontId="6" fillId="0" borderId="21" xfId="1" applyNumberFormat="1" applyFont="1" applyFill="1" applyBorder="1" applyAlignment="1" applyProtection="1"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0" fontId="13" fillId="0" borderId="0" xfId="1" applyFont="1" applyAlignment="1">
      <alignment horizontal="center"/>
    </xf>
    <xf numFmtId="171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174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0" applyFont="1"/>
    <xf numFmtId="173" fontId="19" fillId="0" borderId="1" xfId="0" applyNumberFormat="1" applyFont="1" applyBorder="1" applyAlignment="1">
      <alignment horizontal="right" vertical="center" wrapText="1"/>
    </xf>
    <xf numFmtId="171" fontId="6" fillId="0" borderId="16" xfId="1" applyNumberFormat="1" applyFont="1" applyFill="1" applyBorder="1" applyAlignment="1" applyProtection="1">
      <alignment horizontal="left" vertical="justify" wrapText="1"/>
      <protection hidden="1"/>
    </xf>
    <xf numFmtId="174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173" fontId="20" fillId="0" borderId="1" xfId="0" applyNumberFormat="1" applyFont="1" applyBorder="1" applyAlignment="1">
      <alignment horizontal="right" vertical="center" wrapText="1"/>
    </xf>
    <xf numFmtId="0" fontId="6" fillId="0" borderId="17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7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8" xfId="1" applyNumberFormat="1" applyFont="1" applyFill="1" applyBorder="1" applyAlignment="1" applyProtection="1">
      <alignment horizontal="center" vertical="justify" wrapText="1"/>
      <protection hidden="1"/>
    </xf>
    <xf numFmtId="1" fontId="19" fillId="0" borderId="1" xfId="0" applyNumberFormat="1" applyFont="1" applyBorder="1" applyAlignment="1">
      <alignment horizontal="right" vertical="center" wrapText="1"/>
    </xf>
    <xf numFmtId="171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1" fillId="0" borderId="17" xfId="1" applyNumberFormat="1" applyFont="1" applyFill="1" applyBorder="1" applyAlignment="1" applyProtection="1">
      <alignment horizontal="center" vertical="justify" wrapText="1"/>
      <protection hidden="1"/>
    </xf>
    <xf numFmtId="0" fontId="21" fillId="0" borderId="18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9" xfId="1" applyNumberFormat="1" applyFont="1" applyFill="1" applyBorder="1" applyAlignment="1" applyProtection="1">
      <alignment horizontal="left" vertical="justify" wrapText="1"/>
      <protection hidden="1"/>
    </xf>
    <xf numFmtId="171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74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4" xfId="1" applyNumberFormat="1" applyFont="1" applyFill="1" applyBorder="1" applyAlignment="1" applyProtection="1">
      <alignment horizontal="left" vertical="justify" wrapText="1"/>
      <protection hidden="1"/>
    </xf>
    <xf numFmtId="172" fontId="6" fillId="0" borderId="25" xfId="1" applyNumberFormat="1" applyFont="1" applyFill="1" applyBorder="1" applyAlignment="1" applyProtection="1">
      <alignment wrapText="1"/>
      <protection hidden="1"/>
    </xf>
    <xf numFmtId="173" fontId="6" fillId="0" borderId="25" xfId="1" applyNumberFormat="1" applyFont="1" applyFill="1" applyBorder="1" applyAlignment="1" applyProtection="1">
      <alignment horizontal="right" wrapText="1"/>
      <protection hidden="1"/>
    </xf>
    <xf numFmtId="171" fontId="6" fillId="0" borderId="25" xfId="1" applyNumberFormat="1" applyFont="1" applyFill="1" applyBorder="1" applyAlignment="1" applyProtection="1">
      <alignment horizontal="right" wrapText="1"/>
      <protection hidden="1"/>
    </xf>
    <xf numFmtId="4" fontId="6" fillId="0" borderId="25" xfId="1" applyNumberFormat="1" applyFont="1" applyFill="1" applyBorder="1" applyAlignment="1" applyProtection="1">
      <protection hidden="1"/>
    </xf>
    <xf numFmtId="0" fontId="5" fillId="0" borderId="19" xfId="1" applyNumberFormat="1" applyFont="1" applyFill="1" applyBorder="1" applyAlignment="1" applyProtection="1">
      <alignment horizontal="center" vertical="justify" wrapText="1"/>
      <protection hidden="1"/>
    </xf>
    <xf numFmtId="172" fontId="5" fillId="0" borderId="25" xfId="1" applyNumberFormat="1" applyFont="1" applyFill="1" applyBorder="1" applyAlignment="1" applyProtection="1">
      <alignment wrapText="1"/>
      <protection hidden="1"/>
    </xf>
    <xf numFmtId="0" fontId="4" fillId="0" borderId="0" xfId="1" applyAlignment="1">
      <alignment horizontal="right"/>
    </xf>
    <xf numFmtId="0" fontId="22" fillId="0" borderId="0" xfId="1" applyFont="1" applyAlignment="1">
      <alignment horizontal="justify" vertical="justify"/>
    </xf>
    <xf numFmtId="0" fontId="4" fillId="0" borderId="0" xfId="1" applyProtection="1"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22" fillId="0" borderId="0" xfId="1" applyFont="1" applyAlignment="1" applyProtection="1">
      <alignment horizontal="justify" vertical="justify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3" fontId="18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4" fontId="18" fillId="0" borderId="22" xfId="1" applyNumberFormat="1" applyFont="1" applyFill="1" applyBorder="1" applyAlignment="1" applyProtection="1">
      <protection hidden="1"/>
    </xf>
    <xf numFmtId="4" fontId="18" fillId="0" borderId="26" xfId="1" applyNumberFormat="1" applyFont="1" applyFill="1" applyBorder="1" applyAlignment="1" applyProtection="1">
      <protection hidden="1"/>
    </xf>
    <xf numFmtId="3" fontId="18" fillId="0" borderId="27" xfId="1" applyNumberFormat="1" applyFont="1" applyFill="1" applyBorder="1" applyAlignment="1" applyProtection="1">
      <protection hidden="1"/>
    </xf>
    <xf numFmtId="3" fontId="6" fillId="0" borderId="5" xfId="1" applyNumberFormat="1" applyFont="1" applyFill="1" applyBorder="1" applyAlignment="1" applyProtection="1">
      <protection hidden="1"/>
    </xf>
    <xf numFmtId="3" fontId="6" fillId="0" borderId="27" xfId="1" applyNumberFormat="1" applyFont="1" applyFill="1" applyBorder="1" applyAlignment="1" applyProtection="1">
      <protection hidden="1"/>
    </xf>
    <xf numFmtId="3" fontId="6" fillId="0" borderId="27" xfId="1" applyNumberFormat="1" applyFont="1" applyFill="1" applyBorder="1" applyAlignment="1" applyProtection="1">
      <alignment wrapText="1"/>
      <protection hidden="1"/>
    </xf>
    <xf numFmtId="0" fontId="6" fillId="0" borderId="27" xfId="1" applyNumberFormat="1" applyFont="1" applyFill="1" applyBorder="1" applyAlignment="1" applyProtection="1">
      <protection hidden="1"/>
    </xf>
    <xf numFmtId="0" fontId="6" fillId="0" borderId="27" xfId="1" applyNumberFormat="1" applyFont="1" applyFill="1" applyBorder="1" applyAlignment="1" applyProtection="1">
      <alignment horizontal="right" wrapText="1"/>
      <protection hidden="1"/>
    </xf>
    <xf numFmtId="0" fontId="5" fillId="0" borderId="27" xfId="1" applyNumberFormat="1" applyFont="1" applyFill="1" applyBorder="1" applyAlignment="1" applyProtection="1">
      <alignment wrapText="1"/>
      <protection hidden="1"/>
    </xf>
    <xf numFmtId="0" fontId="5" fillId="0" borderId="27" xfId="1" applyNumberFormat="1" applyFont="1" applyFill="1" applyBorder="1" applyAlignment="1" applyProtection="1">
      <protection hidden="1"/>
    </xf>
    <xf numFmtId="0" fontId="21" fillId="0" borderId="27" xfId="1" applyNumberFormat="1" applyFont="1" applyFill="1" applyBorder="1" applyAlignment="1" applyProtection="1">
      <alignment horizontal="justify" vertical="justify"/>
      <protection hidden="1"/>
    </xf>
    <xf numFmtId="0" fontId="23" fillId="0" borderId="27" xfId="1" applyNumberFormat="1" applyFont="1" applyFill="1" applyBorder="1" applyAlignment="1" applyProtection="1">
      <alignment horizontal="justify" vertical="justify"/>
      <protection hidden="1"/>
    </xf>
    <xf numFmtId="0" fontId="23" fillId="0" borderId="28" xfId="1" applyNumberFormat="1" applyFont="1" applyFill="1" applyBorder="1" applyAlignment="1" applyProtection="1">
      <alignment horizontal="justify" vertical="justify"/>
      <protection hidden="1"/>
    </xf>
    <xf numFmtId="0" fontId="17" fillId="0" borderId="0" xfId="1" applyNumberFormat="1" applyFont="1" applyFill="1" applyAlignment="1" applyProtection="1">
      <protection hidden="1"/>
    </xf>
    <xf numFmtId="4" fontId="24" fillId="0" borderId="1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3" fontId="4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protection hidden="1"/>
    </xf>
    <xf numFmtId="175" fontId="5" fillId="0" borderId="1" xfId="1" applyNumberFormat="1" applyFont="1" applyFill="1" applyBorder="1" applyAlignment="1" applyProtection="1">
      <alignment wrapText="1"/>
      <protection hidden="1"/>
    </xf>
    <xf numFmtId="171" fontId="5" fillId="0" borderId="1" xfId="1" applyNumberFormat="1" applyFont="1" applyFill="1" applyBorder="1" applyAlignment="1" applyProtection="1">
      <alignment wrapText="1"/>
      <protection hidden="1"/>
    </xf>
    <xf numFmtId="176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174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9" xfId="1" applyFont="1" applyBorder="1" applyAlignment="1" applyProtection="1">
      <alignment horizontal="justify" vertical="justify"/>
      <protection hidden="1"/>
    </xf>
    <xf numFmtId="0" fontId="17" fillId="0" borderId="0" xfId="1" applyNumberFormat="1" applyFont="1" applyFill="1" applyBorder="1" applyAlignment="1" applyProtection="1">
      <protection hidden="1"/>
    </xf>
    <xf numFmtId="0" fontId="22" fillId="0" borderId="0" xfId="1" applyFont="1" applyBorder="1" applyAlignment="1" applyProtection="1">
      <alignment horizontal="justify" vertical="justify"/>
      <protection hidden="1"/>
    </xf>
    <xf numFmtId="4" fontId="14" fillId="0" borderId="1" xfId="1" applyNumberFormat="1" applyFont="1" applyFill="1" applyBorder="1" applyAlignment="1" applyProtection="1">
      <protection hidden="1"/>
    </xf>
    <xf numFmtId="4" fontId="18" fillId="0" borderId="1" xfId="1" applyNumberFormat="1" applyFont="1" applyFill="1" applyBorder="1" applyAlignment="1" applyProtection="1">
      <protection hidden="1"/>
    </xf>
    <xf numFmtId="171" fontId="6" fillId="0" borderId="1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171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174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8" fillId="0" borderId="1" xfId="1" applyNumberFormat="1" applyFont="1" applyFill="1" applyBorder="1" applyAlignment="1" applyProtection="1">
      <protection hidden="1"/>
    </xf>
    <xf numFmtId="175" fontId="6" fillId="0" borderId="1" xfId="1" applyNumberFormat="1" applyFont="1" applyFill="1" applyBorder="1" applyAlignment="1" applyProtection="1">
      <alignment wrapText="1"/>
      <protection hidden="1"/>
    </xf>
    <xf numFmtId="176" fontId="6" fillId="0" borderId="1" xfId="1" applyNumberFormat="1" applyFont="1" applyFill="1" applyBorder="1" applyAlignment="1" applyProtection="1">
      <alignment wrapText="1"/>
      <protection hidden="1"/>
    </xf>
    <xf numFmtId="174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1" applyFont="1"/>
    <xf numFmtId="0" fontId="28" fillId="0" borderId="0" xfId="1" applyNumberFormat="1" applyFont="1" applyFill="1" applyBorder="1" applyAlignment="1" applyProtection="1">
      <protection hidden="1"/>
    </xf>
    <xf numFmtId="0" fontId="29" fillId="0" borderId="0" xfId="1" applyFont="1" applyBorder="1" applyAlignment="1" applyProtection="1">
      <alignment horizontal="justify" vertical="justify"/>
      <protection hidden="1"/>
    </xf>
    <xf numFmtId="0" fontId="28" fillId="0" borderId="0" xfId="1" applyNumberFormat="1" applyFont="1" applyFill="1" applyAlignment="1" applyProtection="1">
      <protection hidden="1"/>
    </xf>
    <xf numFmtId="0" fontId="6" fillId="0" borderId="11" xfId="1" applyNumberFormat="1" applyFont="1" applyFill="1" applyBorder="1" applyAlignment="1" applyProtection="1">
      <alignment horizontal="center" vertical="top" wrapText="1"/>
      <protection hidden="1"/>
    </xf>
    <xf numFmtId="0" fontId="18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8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8" fillId="0" borderId="30" xfId="1" applyNumberFormat="1" applyFont="1" applyFill="1" applyBorder="1" applyAlignment="1" applyProtection="1">
      <alignment horizontal="center" vertical="top" wrapText="1"/>
      <protection hidden="1"/>
    </xf>
    <xf numFmtId="0" fontId="6" fillId="0" borderId="7" xfId="1" applyNumberFormat="1" applyFont="1" applyFill="1" applyBorder="1" applyAlignment="1" applyProtection="1">
      <alignment horizontal="center" vertical="top" wrapText="1"/>
      <protection hidden="1"/>
    </xf>
    <xf numFmtId="0" fontId="6" fillId="0" borderId="3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2" xfId="1" applyNumberFormat="1" applyFont="1" applyFill="1" applyBorder="1" applyAlignment="1" applyProtection="1">
      <alignment horizontal="center" wrapText="1"/>
      <protection hidden="1"/>
    </xf>
    <xf numFmtId="0" fontId="6" fillId="0" borderId="31" xfId="1" applyNumberFormat="1" applyFont="1" applyFill="1" applyBorder="1" applyAlignment="1" applyProtection="1">
      <alignment horizontal="right" vertical="top" wrapText="1"/>
      <protection hidden="1"/>
    </xf>
    <xf numFmtId="0" fontId="6" fillId="0" borderId="32" xfId="1" applyNumberFormat="1" applyFont="1" applyFill="1" applyBorder="1" applyAlignment="1" applyProtection="1">
      <alignment horizontal="right" vertical="top" wrapText="1"/>
      <protection hidden="1"/>
    </xf>
    <xf numFmtId="0" fontId="6" fillId="0" borderId="33" xfId="1" applyNumberFormat="1" applyFont="1" applyFill="1" applyBorder="1" applyAlignment="1" applyProtection="1">
      <alignment horizontal="center" vertical="top" wrapText="1"/>
      <protection hidden="1"/>
    </xf>
    <xf numFmtId="0" fontId="6" fillId="0" borderId="32" xfId="1" applyNumberFormat="1" applyFont="1" applyFill="1" applyBorder="1" applyAlignment="1" applyProtection="1">
      <alignment horizontal="center" vertical="top" wrapText="1"/>
      <protection hidden="1"/>
    </xf>
    <xf numFmtId="0" fontId="23" fillId="0" borderId="33" xfId="1" applyNumberFormat="1" applyFont="1" applyFill="1" applyBorder="1" applyAlignment="1" applyProtection="1">
      <alignment horizontal="center" vertical="justify"/>
      <protection hidden="1"/>
    </xf>
    <xf numFmtId="0" fontId="23" fillId="0" borderId="32" xfId="1" applyNumberFormat="1" applyFont="1" applyFill="1" applyBorder="1" applyAlignment="1" applyProtection="1">
      <alignment horizontal="center" vertical="justify"/>
      <protection hidden="1"/>
    </xf>
    <xf numFmtId="0" fontId="23" fillId="0" borderId="29" xfId="1" applyNumberFormat="1" applyFont="1" applyFill="1" applyBorder="1" applyAlignment="1" applyProtection="1">
      <alignment horizontal="center" vertical="justify"/>
      <protection hidden="1"/>
    </xf>
    <xf numFmtId="0" fontId="18" fillId="0" borderId="0" xfId="1" applyNumberFormat="1" applyFont="1" applyFill="1" applyAlignment="1" applyProtection="1">
      <protection hidden="1"/>
    </xf>
    <xf numFmtId="0" fontId="18" fillId="0" borderId="0" xfId="1" applyNumberFormat="1" applyFont="1" applyFill="1" applyAlignment="1" applyProtection="1">
      <alignment horizontal="center" vertical="top"/>
      <protection hidden="1"/>
    </xf>
    <xf numFmtId="4" fontId="18" fillId="0" borderId="0" xfId="1" applyNumberFormat="1" applyFont="1" applyFill="1" applyAlignment="1" applyProtection="1">
      <alignment horizontal="center" vertical="top"/>
      <protection hidden="1"/>
    </xf>
    <xf numFmtId="0" fontId="18" fillId="0" borderId="0" xfId="1" applyNumberFormat="1" applyFont="1" applyFill="1" applyAlignment="1" applyProtection="1">
      <alignment horizontal="right" vertical="top"/>
      <protection hidden="1"/>
    </xf>
    <xf numFmtId="0" fontId="18" fillId="0" borderId="0" xfId="1" applyNumberFormat="1" applyFont="1" applyFill="1" applyAlignment="1" applyProtection="1">
      <alignment horizontal="center"/>
      <protection hidden="1"/>
    </xf>
    <xf numFmtId="0" fontId="18" fillId="0" borderId="27" xfId="1" applyNumberFormat="1" applyFont="1" applyFill="1" applyBorder="1" applyAlignment="1" applyProtection="1">
      <alignment horizontal="center"/>
      <protection hidden="1"/>
    </xf>
    <xf numFmtId="0" fontId="29" fillId="0" borderId="0" xfId="1" applyNumberFormat="1" applyFont="1" applyFill="1" applyAlignment="1" applyProtection="1">
      <alignment horizontal="justify" vertical="justify"/>
      <protection hidden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0" fontId="11" fillId="0" borderId="0" xfId="4" applyFont="1" applyAlignment="1"/>
    <xf numFmtId="0" fontId="11" fillId="0" borderId="0" xfId="4" applyFont="1" applyBorder="1" applyAlignment="1">
      <alignment horizontal="center" vertical="top" wrapText="1"/>
    </xf>
    <xf numFmtId="0" fontId="11" fillId="0" borderId="0" xfId="4" applyFont="1" applyBorder="1" applyAlignment="1">
      <alignment vertical="top" wrapText="1"/>
    </xf>
    <xf numFmtId="0" fontId="11" fillId="0" borderId="0" xfId="4" quotePrefix="1" applyFont="1" applyAlignment="1">
      <alignment horizontal="center" wrapText="1"/>
    </xf>
    <xf numFmtId="0" fontId="11" fillId="0" borderId="0" xfId="4" applyFont="1" applyAlignment="1">
      <alignment horizontal="center" wrapText="1"/>
    </xf>
    <xf numFmtId="0" fontId="11" fillId="0" borderId="0" xfId="4" quotePrefix="1" applyFont="1" applyAlignment="1">
      <alignment wrapText="1"/>
    </xf>
    <xf numFmtId="0" fontId="11" fillId="0" borderId="0" xfId="4" applyFont="1" applyAlignment="1">
      <alignment wrapText="1"/>
    </xf>
    <xf numFmtId="0" fontId="4" fillId="0" borderId="0" xfId="1" applyFont="1" applyAlignment="1"/>
    <xf numFmtId="0" fontId="4" fillId="0" borderId="0" xfId="1" applyFont="1" applyAlignment="1">
      <alignment horizontal="right"/>
    </xf>
    <xf numFmtId="0" fontId="30" fillId="0" borderId="0" xfId="1" applyFont="1" applyAlignment="1">
      <alignment horizontal="right"/>
    </xf>
    <xf numFmtId="0" fontId="4" fillId="0" borderId="0" xfId="1" applyFont="1" applyAlignment="1">
      <alignment horizontal="justify" vertical="justify"/>
    </xf>
    <xf numFmtId="0" fontId="28" fillId="0" borderId="34" xfId="1" applyNumberFormat="1" applyFont="1" applyFill="1" applyBorder="1" applyAlignment="1" applyProtection="1">
      <protection hidden="1"/>
    </xf>
    <xf numFmtId="0" fontId="28" fillId="0" borderId="35" xfId="1" applyNumberFormat="1" applyFont="1" applyFill="1" applyBorder="1" applyAlignment="1" applyProtection="1">
      <protection hidden="1"/>
    </xf>
    <xf numFmtId="177" fontId="28" fillId="0" borderId="35" xfId="1" applyNumberFormat="1" applyFont="1" applyFill="1" applyBorder="1" applyAlignment="1" applyProtection="1">
      <protection hidden="1"/>
    </xf>
    <xf numFmtId="0" fontId="17" fillId="0" borderId="35" xfId="1" applyNumberFormat="1" applyFont="1" applyFill="1" applyBorder="1" applyAlignment="1" applyProtection="1">
      <protection hidden="1"/>
    </xf>
    <xf numFmtId="0" fontId="4" fillId="0" borderId="35" xfId="1" applyNumberFormat="1" applyFont="1" applyFill="1" applyBorder="1" applyAlignment="1" applyProtection="1">
      <protection hidden="1"/>
    </xf>
    <xf numFmtId="0" fontId="4" fillId="0" borderId="35" xfId="1" applyFill="1" applyBorder="1" applyProtection="1">
      <protection hidden="1"/>
    </xf>
    <xf numFmtId="0" fontId="4" fillId="0" borderId="36" xfId="1" applyFill="1" applyBorder="1" applyProtection="1">
      <protection hidden="1"/>
    </xf>
    <xf numFmtId="177" fontId="17" fillId="0" borderId="21" xfId="1" applyNumberFormat="1" applyFont="1" applyFill="1" applyBorder="1" applyAlignment="1" applyProtection="1">
      <protection hidden="1"/>
    </xf>
    <xf numFmtId="177" fontId="17" fillId="0" borderId="20" xfId="1" applyNumberFormat="1" applyFont="1" applyFill="1" applyBorder="1" applyAlignment="1" applyProtection="1">
      <protection hidden="1"/>
    </xf>
    <xf numFmtId="0" fontId="17" fillId="0" borderId="20" xfId="1" applyNumberFormat="1" applyFont="1" applyFill="1" applyBorder="1" applyAlignment="1" applyProtection="1">
      <alignment horizontal="right"/>
      <protection hidden="1"/>
    </xf>
    <xf numFmtId="0" fontId="4" fillId="0" borderId="20" xfId="1" applyNumberFormat="1" applyFont="1" applyFill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left"/>
      <protection hidden="1"/>
    </xf>
    <xf numFmtId="0" fontId="4" fillId="0" borderId="38" xfId="1" applyFont="1" applyFill="1" applyBorder="1" applyAlignment="1" applyProtection="1">
      <alignment horizontal="left"/>
      <protection hidden="1"/>
    </xf>
    <xf numFmtId="0" fontId="4" fillId="0" borderId="39" xfId="1" applyFont="1" applyFill="1" applyBorder="1" applyAlignment="1" applyProtection="1">
      <alignment horizontal="left"/>
      <protection hidden="1"/>
    </xf>
    <xf numFmtId="177" fontId="17" fillId="0" borderId="1" xfId="1" applyNumberFormat="1" applyFont="1" applyFill="1" applyBorder="1" applyAlignment="1" applyProtection="1">
      <protection hidden="1"/>
    </xf>
    <xf numFmtId="171" fontId="17" fillId="0" borderId="1" xfId="1" applyNumberFormat="1" applyFont="1" applyFill="1" applyBorder="1" applyAlignment="1" applyProtection="1">
      <protection hidden="1"/>
    </xf>
    <xf numFmtId="172" fontId="17" fillId="0" borderId="1" xfId="1" applyNumberFormat="1" applyFont="1" applyFill="1" applyBorder="1" applyAlignment="1" applyProtection="1">
      <protection hidden="1"/>
    </xf>
    <xf numFmtId="173" fontId="31" fillId="0" borderId="1" xfId="1" applyNumberFormat="1" applyFont="1" applyFill="1" applyBorder="1" applyAlignment="1" applyProtection="1">
      <alignment horizontal="left"/>
      <protection hidden="1"/>
    </xf>
    <xf numFmtId="0" fontId="17" fillId="0" borderId="1" xfId="1" applyNumberFormat="1" applyFont="1" applyFill="1" applyBorder="1" applyAlignment="1" applyProtection="1">
      <alignment wrapText="1"/>
      <protection hidden="1"/>
    </xf>
    <xf numFmtId="0" fontId="17" fillId="0" borderId="0" xfId="1" applyNumberFormat="1" applyFont="1" applyFill="1" applyBorder="1" applyAlignment="1" applyProtection="1">
      <alignment wrapText="1"/>
      <protection hidden="1"/>
    </xf>
    <xf numFmtId="0" fontId="17" fillId="0" borderId="15" xfId="1" applyNumberFormat="1" applyFont="1" applyFill="1" applyBorder="1" applyAlignment="1" applyProtection="1">
      <alignment wrapText="1"/>
      <protection hidden="1"/>
    </xf>
    <xf numFmtId="177" fontId="17" fillId="0" borderId="19" xfId="1" applyNumberFormat="1" applyFont="1" applyFill="1" applyBorder="1" applyAlignment="1" applyProtection="1">
      <protection hidden="1"/>
    </xf>
    <xf numFmtId="173" fontId="31" fillId="0" borderId="1" xfId="1" applyNumberFormat="1" applyFont="1" applyFill="1" applyBorder="1" applyAlignment="1" applyProtection="1">
      <protection hidden="1"/>
    </xf>
    <xf numFmtId="177" fontId="17" fillId="0" borderId="14" xfId="1" applyNumberFormat="1" applyFont="1" applyFill="1" applyBorder="1" applyAlignment="1" applyProtection="1">
      <protection hidden="1"/>
    </xf>
    <xf numFmtId="0" fontId="17" fillId="0" borderId="1" xfId="1" applyNumberFormat="1" applyFont="1" applyFill="1" applyBorder="1" applyAlignment="1" applyProtection="1">
      <alignment wrapText="1"/>
      <protection hidden="1"/>
    </xf>
    <xf numFmtId="0" fontId="17" fillId="0" borderId="8" xfId="1" applyNumberFormat="1" applyFont="1" applyFill="1" applyBorder="1" applyAlignment="1" applyProtection="1">
      <alignment wrapText="1"/>
      <protection hidden="1"/>
    </xf>
    <xf numFmtId="177" fontId="4" fillId="0" borderId="19" xfId="1" applyNumberFormat="1" applyFont="1" applyFill="1" applyBorder="1" applyAlignment="1" applyProtection="1">
      <protection hidden="1"/>
    </xf>
    <xf numFmtId="177" fontId="4" fillId="0" borderId="1" xfId="1" applyNumberFormat="1" applyFont="1" applyFill="1" applyBorder="1" applyAlignment="1" applyProtection="1">
      <protection hidden="1"/>
    </xf>
    <xf numFmtId="177" fontId="31" fillId="0" borderId="1" xfId="1" applyNumberFormat="1" applyFont="1" applyFill="1" applyBorder="1" applyAlignment="1" applyProtection="1">
      <protection hidden="1"/>
    </xf>
    <xf numFmtId="171" fontId="4" fillId="0" borderId="1" xfId="1" applyNumberFormat="1" applyFont="1" applyFill="1" applyBorder="1" applyAlignment="1" applyProtection="1">
      <protection hidden="1"/>
    </xf>
    <xf numFmtId="172" fontId="4" fillId="0" borderId="1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wrapText="1"/>
      <protection hidden="1"/>
    </xf>
    <xf numFmtId="0" fontId="4" fillId="0" borderId="8" xfId="1" applyNumberFormat="1" applyFont="1" applyFill="1" applyBorder="1" applyAlignment="1" applyProtection="1">
      <alignment wrapText="1"/>
      <protection hidden="1"/>
    </xf>
    <xf numFmtId="0" fontId="31" fillId="0" borderId="1" xfId="1" applyNumberFormat="1" applyFont="1" applyFill="1" applyBorder="1" applyAlignment="1" applyProtection="1">
      <alignment wrapText="1"/>
      <protection hidden="1"/>
    </xf>
    <xf numFmtId="177" fontId="4" fillId="0" borderId="14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wrapText="1"/>
      <protection hidden="1"/>
    </xf>
    <xf numFmtId="0" fontId="4" fillId="0" borderId="8" xfId="1" applyNumberFormat="1" applyFont="1" applyFill="1" applyBorder="1" applyAlignment="1" applyProtection="1">
      <alignment wrapText="1"/>
      <protection hidden="1"/>
    </xf>
    <xf numFmtId="0" fontId="4" fillId="0" borderId="8" xfId="1" applyNumberFormat="1" applyFill="1" applyBorder="1" applyProtection="1">
      <protection hidden="1"/>
    </xf>
    <xf numFmtId="0" fontId="17" fillId="0" borderId="8" xfId="1" applyNumberFormat="1" applyFont="1" applyFill="1" applyBorder="1" applyAlignment="1" applyProtection="1">
      <alignment wrapText="1"/>
      <protection hidden="1"/>
    </xf>
    <xf numFmtId="178" fontId="31" fillId="0" borderId="1" xfId="1" applyNumberFormat="1" applyFont="1" applyFill="1" applyBorder="1" applyAlignment="1" applyProtection="1">
      <protection hidden="1"/>
    </xf>
    <xf numFmtId="0" fontId="17" fillId="0" borderId="19" xfId="1" applyNumberFormat="1" applyFont="1" applyFill="1" applyBorder="1" applyAlignment="1" applyProtection="1">
      <alignment wrapText="1"/>
      <protection hidden="1"/>
    </xf>
    <xf numFmtId="177" fontId="4" fillId="0" borderId="40" xfId="1" applyNumberFormat="1" applyFont="1" applyFill="1" applyBorder="1" applyAlignment="1" applyProtection="1">
      <protection hidden="1"/>
    </xf>
    <xf numFmtId="177" fontId="4" fillId="0" borderId="25" xfId="1" applyNumberFormat="1" applyFont="1" applyFill="1" applyBorder="1" applyAlignment="1" applyProtection="1">
      <protection hidden="1"/>
    </xf>
    <xf numFmtId="177" fontId="17" fillId="0" borderId="25" xfId="1" applyNumberFormat="1" applyFont="1" applyFill="1" applyBorder="1" applyAlignment="1" applyProtection="1">
      <protection hidden="1"/>
    </xf>
    <xf numFmtId="171" fontId="17" fillId="0" borderId="25" xfId="1" applyNumberFormat="1" applyFont="1" applyFill="1" applyBorder="1" applyAlignment="1" applyProtection="1">
      <protection hidden="1"/>
    </xf>
    <xf numFmtId="171" fontId="4" fillId="0" borderId="25" xfId="1" applyNumberFormat="1" applyFont="1" applyFill="1" applyBorder="1" applyAlignment="1" applyProtection="1">
      <protection hidden="1"/>
    </xf>
    <xf numFmtId="172" fontId="4" fillId="0" borderId="25" xfId="1" applyNumberFormat="1" applyFont="1" applyFill="1" applyBorder="1" applyAlignment="1" applyProtection="1">
      <protection hidden="1"/>
    </xf>
    <xf numFmtId="173" fontId="31" fillId="0" borderId="25" xfId="1" applyNumberFormat="1" applyFont="1" applyFill="1" applyBorder="1" applyAlignment="1" applyProtection="1">
      <protection hidden="1"/>
    </xf>
    <xf numFmtId="0" fontId="4" fillId="0" borderId="25" xfId="1" applyNumberFormat="1" applyFont="1" applyFill="1" applyBorder="1" applyAlignment="1" applyProtection="1">
      <alignment wrapText="1"/>
      <protection hidden="1"/>
    </xf>
    <xf numFmtId="0" fontId="4" fillId="0" borderId="26" xfId="1" applyNumberFormat="1" applyFont="1" applyFill="1" applyBorder="1" applyAlignment="1" applyProtection="1">
      <alignment wrapText="1"/>
      <protection hidden="1"/>
    </xf>
    <xf numFmtId="0" fontId="28" fillId="0" borderId="41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42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42" xfId="1" applyNumberFormat="1" applyFont="1" applyFill="1" applyBorder="1" applyAlignment="1" applyProtection="1">
      <alignment horizontal="center" vertical="center"/>
      <protection hidden="1"/>
    </xf>
    <xf numFmtId="0" fontId="28" fillId="0" borderId="42" xfId="1" applyNumberFormat="1" applyFont="1" applyFill="1" applyBorder="1" applyAlignment="1" applyProtection="1">
      <alignment horizontal="center" vertical="center"/>
      <protection hidden="1"/>
    </xf>
    <xf numFmtId="0" fontId="28" fillId="0" borderId="4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Fill="1" applyBorder="1" applyProtection="1">
      <protection hidden="1"/>
    </xf>
    <xf numFmtId="0" fontId="4" fillId="0" borderId="0" xfId="1" applyFill="1" applyProtection="1">
      <protection hidden="1"/>
    </xf>
    <xf numFmtId="0" fontId="28" fillId="0" borderId="0" xfId="1" applyNumberFormat="1" applyFont="1" applyFill="1" applyAlignment="1" applyProtection="1">
      <alignment horizontal="center"/>
      <protection hidden="1"/>
    </xf>
    <xf numFmtId="0" fontId="17" fillId="0" borderId="0" xfId="1" applyNumberFormat="1" applyFont="1" applyFill="1" applyAlignment="1" applyProtection="1">
      <alignment horizontal="right"/>
      <protection hidden="1"/>
    </xf>
    <xf numFmtId="49" fontId="4" fillId="0" borderId="0" xfId="1" applyNumberFormat="1" applyFill="1" applyAlignment="1" applyProtection="1">
      <alignment horizontal="center"/>
      <protection hidden="1"/>
    </xf>
    <xf numFmtId="49" fontId="32" fillId="0" borderId="0" xfId="1" applyNumberFormat="1" applyFont="1" applyFill="1" applyAlignment="1" applyProtection="1">
      <alignment horizontal="center"/>
      <protection hidden="1"/>
    </xf>
    <xf numFmtId="0" fontId="32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8" fillId="0" borderId="0" xfId="1" applyNumberFormat="1" applyFont="1" applyFill="1" applyAlignment="1" applyProtection="1">
      <alignment horizontal="centerContinuous"/>
      <protection hidden="1"/>
    </xf>
    <xf numFmtId="0" fontId="3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Fill="1" applyAlignment="1" applyProtection="1">
      <alignment horizont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0" fontId="4" fillId="0" borderId="0" xfId="1" applyFill="1" applyAlignment="1" applyProtection="1">
      <alignment horizontal="right"/>
      <protection hidden="1"/>
    </xf>
    <xf numFmtId="0" fontId="29" fillId="0" borderId="0" xfId="1" applyFont="1" applyFill="1" applyProtection="1">
      <protection hidden="1"/>
    </xf>
    <xf numFmtId="0" fontId="4" fillId="0" borderId="0" xfId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right" vertical="top" wrapText="1"/>
      <protection hidden="1"/>
    </xf>
    <xf numFmtId="0" fontId="4" fillId="0" borderId="0" xfId="1" applyNumberFormat="1" applyFill="1" applyAlignment="1" applyProtection="1">
      <alignment horizontal="right" vertical="top" wrapText="1"/>
      <protection hidden="1"/>
    </xf>
    <xf numFmtId="0" fontId="5" fillId="0" borderId="0" xfId="5" applyNumberFormat="1" applyFont="1" applyFill="1" applyAlignment="1" applyProtection="1">
      <protection hidden="1"/>
    </xf>
    <xf numFmtId="0" fontId="5" fillId="0" borderId="0" xfId="5" applyNumberFormat="1" applyFont="1" applyFill="1" applyAlignment="1" applyProtection="1">
      <alignment horizontal="left"/>
      <protection hidden="1"/>
    </xf>
    <xf numFmtId="0" fontId="0" fillId="0" borderId="0" xfId="0" applyAlignment="1">
      <alignment horizontal="center"/>
    </xf>
    <xf numFmtId="177" fontId="5" fillId="0" borderId="0" xfId="5" applyNumberFormat="1" applyFont="1" applyFill="1" applyAlignment="1" applyProtection="1">
      <alignment horizontal="left"/>
      <protection hidden="1"/>
    </xf>
    <xf numFmtId="0" fontId="3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180" fontId="24" fillId="0" borderId="1" xfId="3" applyNumberFormat="1" applyFont="1" applyBorder="1" applyAlignment="1">
      <alignment horizontal="center" vertical="center" wrapText="1"/>
    </xf>
    <xf numFmtId="43" fontId="14" fillId="0" borderId="1" xfId="3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180" fontId="24" fillId="0" borderId="1" xfId="3" applyNumberFormat="1" applyFont="1" applyFill="1" applyBorder="1"/>
    <xf numFmtId="43" fontId="24" fillId="0" borderId="1" xfId="3" applyFont="1" applyBorder="1"/>
    <xf numFmtId="49" fontId="24" fillId="0" borderId="1" xfId="3" applyNumberFormat="1" applyFont="1" applyBorder="1" applyAlignment="1">
      <alignment horizontal="center"/>
    </xf>
    <xf numFmtId="181" fontId="3" fillId="0" borderId="44" xfId="0" applyNumberFormat="1" applyFont="1" applyFill="1" applyBorder="1" applyAlignment="1">
      <alignment horizontal="right"/>
    </xf>
    <xf numFmtId="0" fontId="14" fillId="0" borderId="1" xfId="0" applyFont="1" applyBorder="1"/>
    <xf numFmtId="180" fontId="35" fillId="0" borderId="1" xfId="3" applyNumberFormat="1" applyFont="1" applyFill="1" applyBorder="1"/>
    <xf numFmtId="49" fontId="14" fillId="0" borderId="1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181" fontId="26" fillId="0" borderId="45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181" fontId="0" fillId="0" borderId="0" xfId="0" applyNumberFormat="1"/>
    <xf numFmtId="0" fontId="37" fillId="0" borderId="0" xfId="6" applyFont="1"/>
    <xf numFmtId="0" fontId="37" fillId="0" borderId="0" xfId="6" applyFont="1" applyAlignment="1">
      <alignment horizontal="center" vertical="center"/>
    </xf>
    <xf numFmtId="0" fontId="38" fillId="0" borderId="0" xfId="6" applyFont="1"/>
    <xf numFmtId="179" fontId="38" fillId="0" borderId="1" xfId="7" applyFont="1" applyBorder="1"/>
    <xf numFmtId="0" fontId="38" fillId="0" borderId="1" xfId="6" applyFont="1" applyFill="1" applyBorder="1" applyAlignment="1">
      <alignment horizontal="left" wrapText="1"/>
    </xf>
    <xf numFmtId="0" fontId="38" fillId="0" borderId="1" xfId="6" applyNumberFormat="1" applyFont="1" applyFill="1" applyBorder="1" applyAlignment="1">
      <alignment horizontal="center"/>
    </xf>
    <xf numFmtId="0" fontId="37" fillId="0" borderId="1" xfId="6" applyFont="1" applyBorder="1"/>
    <xf numFmtId="0" fontId="37" fillId="0" borderId="1" xfId="6" applyFont="1" applyFill="1" applyBorder="1" applyAlignment="1">
      <alignment wrapText="1"/>
    </xf>
    <xf numFmtId="49" fontId="37" fillId="0" borderId="1" xfId="6" applyNumberFormat="1" applyFont="1" applyFill="1" applyBorder="1" applyAlignment="1">
      <alignment horizontal="center"/>
    </xf>
    <xf numFmtId="0" fontId="37" fillId="0" borderId="1" xfId="6" applyFont="1" applyFill="1" applyBorder="1" applyAlignment="1">
      <alignment horizontal="left" wrapText="1"/>
    </xf>
    <xf numFmtId="49" fontId="39" fillId="0" borderId="1" xfId="6" applyNumberFormat="1" applyFont="1" applyFill="1" applyBorder="1" applyAlignment="1">
      <alignment horizontal="center"/>
    </xf>
    <xf numFmtId="0" fontId="37" fillId="0" borderId="0" xfId="6" applyFont="1" applyAlignment="1">
      <alignment wrapText="1"/>
    </xf>
    <xf numFmtId="0" fontId="37" fillId="0" borderId="1" xfId="6" applyFont="1" applyBorder="1" applyAlignment="1">
      <alignment wrapText="1"/>
    </xf>
    <xf numFmtId="0" fontId="38" fillId="0" borderId="0" xfId="6" applyFont="1" applyAlignment="1">
      <alignment wrapText="1"/>
    </xf>
    <xf numFmtId="0" fontId="38" fillId="0" borderId="1" xfId="6" applyFont="1" applyBorder="1" applyAlignment="1">
      <alignment wrapText="1"/>
    </xf>
    <xf numFmtId="49" fontId="38" fillId="0" borderId="1" xfId="6" applyNumberFormat="1" applyFont="1" applyFill="1" applyBorder="1" applyAlignment="1">
      <alignment horizontal="center"/>
    </xf>
    <xf numFmtId="182" fontId="40" fillId="0" borderId="1" xfId="7" applyNumberFormat="1" applyFont="1" applyBorder="1" applyAlignment="1">
      <alignment horizontal="right" wrapText="1"/>
    </xf>
    <xf numFmtId="182" fontId="37" fillId="0" borderId="1" xfId="7" applyNumberFormat="1" applyFont="1" applyBorder="1" applyAlignment="1">
      <alignment horizontal="right" wrapText="1"/>
    </xf>
    <xf numFmtId="0" fontId="37" fillId="0" borderId="0" xfId="6" applyFont="1" applyAlignment="1">
      <alignment horizontal="center" vertical="center" wrapText="1"/>
    </xf>
    <xf numFmtId="181" fontId="37" fillId="0" borderId="1" xfId="6" applyNumberFormat="1" applyFont="1" applyBorder="1" applyAlignment="1">
      <alignment horizontal="right" vertical="center" wrapText="1"/>
    </xf>
    <xf numFmtId="0" fontId="37" fillId="2" borderId="0" xfId="6" applyFont="1" applyFill="1"/>
    <xf numFmtId="0" fontId="37" fillId="2" borderId="0" xfId="6" applyFont="1" applyFill="1" applyAlignment="1">
      <alignment horizontal="center" vertical="center"/>
    </xf>
    <xf numFmtId="181" fontId="37" fillId="2" borderId="1" xfId="6" applyNumberFormat="1" applyFont="1" applyFill="1" applyBorder="1" applyAlignment="1">
      <alignment horizontal="right" vertical="center"/>
    </xf>
    <xf numFmtId="181" fontId="37" fillId="0" borderId="1" xfId="6" applyNumberFormat="1" applyFont="1" applyBorder="1" applyAlignment="1">
      <alignment horizontal="right" vertical="center"/>
    </xf>
    <xf numFmtId="0" fontId="37" fillId="0" borderId="1" xfId="6" applyFont="1" applyFill="1" applyBorder="1" applyAlignment="1">
      <alignment horizontal="left" vertical="top" wrapText="1"/>
    </xf>
    <xf numFmtId="4" fontId="38" fillId="0" borderId="1" xfId="6" applyNumberFormat="1" applyFont="1" applyFill="1" applyBorder="1" applyAlignment="1">
      <alignment vertical="center"/>
    </xf>
    <xf numFmtId="0" fontId="38" fillId="0" borderId="1" xfId="6" applyFont="1" applyFill="1" applyBorder="1" applyAlignment="1">
      <alignment horizontal="left" vertical="top" wrapText="1"/>
    </xf>
    <xf numFmtId="0" fontId="37" fillId="0" borderId="0" xfId="6" applyFont="1" applyAlignment="1">
      <alignment horizontal="center"/>
    </xf>
    <xf numFmtId="0" fontId="37" fillId="0" borderId="1" xfId="6" applyFont="1" applyBorder="1" applyAlignment="1">
      <alignment horizontal="center" vertical="center"/>
    </xf>
    <xf numFmtId="0" fontId="37" fillId="0" borderId="1" xfId="6" applyFont="1" applyBorder="1" applyAlignment="1">
      <alignment horizontal="center"/>
    </xf>
    <xf numFmtId="0" fontId="37" fillId="0" borderId="0" xfId="6" applyFont="1" applyAlignment="1">
      <alignment vertical="center"/>
    </xf>
    <xf numFmtId="0" fontId="37" fillId="0" borderId="1" xfId="6" applyFont="1" applyBorder="1" applyAlignment="1">
      <alignment horizontal="center" vertical="center" wrapText="1"/>
    </xf>
    <xf numFmtId="0" fontId="37" fillId="0" borderId="23" xfId="6" applyFont="1" applyBorder="1" applyAlignment="1">
      <alignment horizontal="right" vertical="center" wrapText="1"/>
    </xf>
    <xf numFmtId="0" fontId="37" fillId="0" borderId="23" xfId="6" applyFont="1" applyBorder="1" applyAlignment="1">
      <alignment vertical="center" wrapText="1"/>
    </xf>
    <xf numFmtId="0" fontId="37" fillId="0" borderId="0" xfId="6" applyFont="1" applyAlignment="1">
      <alignment horizontal="center" vertical="center" wrapText="1"/>
    </xf>
    <xf numFmtId="177" fontId="5" fillId="0" borderId="0" xfId="5" applyNumberFormat="1" applyFont="1" applyFill="1" applyAlignment="1" applyProtection="1">
      <protection hidden="1"/>
    </xf>
    <xf numFmtId="0" fontId="37" fillId="0" borderId="0" xfId="6" applyFont="1" applyAlignment="1">
      <alignment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5"/>
    <cellStyle name="Обычный 3" xfId="4"/>
    <cellStyle name="Обычный 4" xfId="6"/>
    <cellStyle name="Финансовый" xfId="3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22"/>
      <sheetName val="Лист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30</v>
      </c>
      <c r="D2" s="5"/>
      <c r="E2" s="5"/>
    </row>
    <row r="3" spans="1:5" ht="21.75" customHeight="1" x14ac:dyDescent="0.25">
      <c r="A3" s="1"/>
      <c r="B3" s="1"/>
      <c r="C3" s="5" t="s">
        <v>31</v>
      </c>
      <c r="D3" s="5"/>
      <c r="E3" s="6"/>
    </row>
    <row r="4" spans="1:5" ht="18" customHeight="1" x14ac:dyDescent="0.25">
      <c r="A4" s="1"/>
      <c r="B4" s="21" t="s">
        <v>29</v>
      </c>
      <c r="C4" s="23" t="s">
        <v>32</v>
      </c>
      <c r="D4" s="22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4" t="s">
        <v>1</v>
      </c>
      <c r="B6" s="25"/>
      <c r="C6" s="25"/>
      <c r="D6" s="2"/>
      <c r="E6" s="2"/>
    </row>
    <row r="7" spans="1:5" ht="18.75" x14ac:dyDescent="0.3">
      <c r="A7" s="26" t="s">
        <v>27</v>
      </c>
      <c r="B7" s="26"/>
      <c r="C7" s="26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9" t="s">
        <v>20</v>
      </c>
      <c r="B10" s="9" t="s">
        <v>21</v>
      </c>
      <c r="C10" s="15" t="s">
        <v>22</v>
      </c>
      <c r="D10" s="9" t="s">
        <v>23</v>
      </c>
      <c r="E10" s="9" t="s">
        <v>28</v>
      </c>
    </row>
    <row r="11" spans="1:5" ht="46.5" customHeight="1" x14ac:dyDescent="0.25">
      <c r="A11" s="9" t="s">
        <v>2</v>
      </c>
      <c r="B11" s="10" t="s">
        <v>3</v>
      </c>
      <c r="C11" s="20">
        <v>0</v>
      </c>
      <c r="D11" s="8">
        <v>0</v>
      </c>
      <c r="E11" s="8">
        <v>0</v>
      </c>
    </row>
    <row r="12" spans="1:5" ht="39.75" customHeight="1" x14ac:dyDescent="0.25">
      <c r="A12" s="9" t="s">
        <v>4</v>
      </c>
      <c r="B12" s="10" t="s">
        <v>5</v>
      </c>
      <c r="C12" s="19">
        <v>0</v>
      </c>
      <c r="D12" s="8">
        <v>0</v>
      </c>
      <c r="E12" s="8">
        <v>0</v>
      </c>
    </row>
    <row r="13" spans="1:5" ht="21.75" customHeight="1" x14ac:dyDescent="0.25">
      <c r="A13" s="9" t="s">
        <v>6</v>
      </c>
      <c r="B13" s="10" t="s">
        <v>7</v>
      </c>
      <c r="C13" s="12">
        <v>-7014210</v>
      </c>
      <c r="D13" s="11">
        <v>-6633000</v>
      </c>
      <c r="E13" s="8">
        <v>-6869900</v>
      </c>
    </row>
    <row r="14" spans="1:5" ht="24.75" customHeight="1" x14ac:dyDescent="0.25">
      <c r="A14" s="9" t="s">
        <v>8</v>
      </c>
      <c r="B14" s="10" t="s">
        <v>9</v>
      </c>
      <c r="C14" s="12">
        <v>-7014210</v>
      </c>
      <c r="D14" s="11">
        <v>-6633000</v>
      </c>
      <c r="E14" s="8">
        <v>-6869900</v>
      </c>
    </row>
    <row r="15" spans="1:5" ht="31.5" customHeight="1" x14ac:dyDescent="0.25">
      <c r="A15" s="9" t="s">
        <v>10</v>
      </c>
      <c r="B15" s="10" t="s">
        <v>11</v>
      </c>
      <c r="C15" s="12">
        <v>-7014210</v>
      </c>
      <c r="D15" s="11">
        <v>-6633000</v>
      </c>
      <c r="E15" s="8">
        <v>-6869900</v>
      </c>
    </row>
    <row r="16" spans="1:5" ht="31.5" x14ac:dyDescent="0.25">
      <c r="A16" s="9" t="s">
        <v>12</v>
      </c>
      <c r="B16" s="10" t="s">
        <v>24</v>
      </c>
      <c r="C16" s="12">
        <v>-7014210</v>
      </c>
      <c r="D16" s="11">
        <v>-6633000</v>
      </c>
      <c r="E16" s="8">
        <v>-6869900</v>
      </c>
    </row>
    <row r="17" spans="1:5" ht="25.5" customHeight="1" x14ac:dyDescent="0.25">
      <c r="A17" s="9" t="s">
        <v>13</v>
      </c>
      <c r="B17" s="10" t="s">
        <v>14</v>
      </c>
      <c r="C17" s="12">
        <v>7014210</v>
      </c>
      <c r="D17" s="11">
        <v>6633000</v>
      </c>
      <c r="E17" s="8">
        <v>6869900</v>
      </c>
    </row>
    <row r="18" spans="1:5" ht="23.25" customHeight="1" x14ac:dyDescent="0.25">
      <c r="A18" s="9" t="s">
        <v>15</v>
      </c>
      <c r="B18" s="10" t="s">
        <v>16</v>
      </c>
      <c r="C18" s="12">
        <v>7014210</v>
      </c>
      <c r="D18" s="11">
        <v>6633000</v>
      </c>
      <c r="E18" s="8">
        <v>6869900</v>
      </c>
    </row>
    <row r="19" spans="1:5" ht="31.5" customHeight="1" x14ac:dyDescent="0.25">
      <c r="A19" s="9" t="s">
        <v>17</v>
      </c>
      <c r="B19" s="10" t="s">
        <v>18</v>
      </c>
      <c r="C19" s="12">
        <v>7014210</v>
      </c>
      <c r="D19" s="11">
        <v>6633000</v>
      </c>
      <c r="E19" s="8">
        <v>6869900</v>
      </c>
    </row>
    <row r="20" spans="1:5" ht="41.25" customHeight="1" x14ac:dyDescent="0.25">
      <c r="A20" s="9" t="s">
        <v>19</v>
      </c>
      <c r="B20" s="10" t="s">
        <v>25</v>
      </c>
      <c r="C20" s="12">
        <v>7014210</v>
      </c>
      <c r="D20" s="13">
        <v>6633000</v>
      </c>
      <c r="E20" s="14">
        <v>6869900</v>
      </c>
    </row>
    <row r="21" spans="1:5" ht="24.75" customHeight="1" x14ac:dyDescent="0.2">
      <c r="A21" s="16"/>
      <c r="B21" s="18" t="s">
        <v>26</v>
      </c>
      <c r="C21" s="17"/>
      <c r="D21" s="16"/>
      <c r="E21" s="16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/>
  </sheetViews>
  <sheetFormatPr defaultRowHeight="12.75" x14ac:dyDescent="0.2"/>
  <cols>
    <col min="1" max="1" width="8.140625" bestFit="1" customWidth="1"/>
    <col min="2" max="2" width="35.85546875" customWidth="1"/>
    <col min="3" max="3" width="9" hidden="1" customWidth="1"/>
    <col min="4" max="4" width="14.42578125" customWidth="1"/>
    <col min="5" max="5" width="13.5703125" customWidth="1"/>
    <col min="6" max="6" width="15.2851562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9.140625" hidden="1" customWidth="1"/>
  </cols>
  <sheetData>
    <row r="1" spans="1:16" ht="15.75" x14ac:dyDescent="0.25">
      <c r="C1" s="5"/>
      <c r="D1" s="5"/>
      <c r="E1" s="358" t="s">
        <v>392</v>
      </c>
    </row>
    <row r="2" spans="1:16" ht="15.75" x14ac:dyDescent="0.25">
      <c r="C2" s="5"/>
      <c r="D2" s="5"/>
      <c r="E2" s="359" t="s">
        <v>66</v>
      </c>
      <c r="F2" s="359"/>
    </row>
    <row r="3" spans="1:16" ht="15.75" x14ac:dyDescent="0.25">
      <c r="C3" s="5"/>
      <c r="D3" s="5"/>
      <c r="E3" s="359" t="s">
        <v>31</v>
      </c>
      <c r="F3" s="359"/>
    </row>
    <row r="4" spans="1:16" x14ac:dyDescent="0.2">
      <c r="B4" s="360"/>
      <c r="C4" s="360"/>
      <c r="D4" s="360"/>
      <c r="E4" s="361" t="s">
        <v>32</v>
      </c>
      <c r="F4" s="361"/>
    </row>
    <row r="5" spans="1:16" ht="15.75" x14ac:dyDescent="0.25">
      <c r="B5" s="362" t="s">
        <v>29</v>
      </c>
      <c r="C5" s="363"/>
      <c r="D5" s="363"/>
    </row>
    <row r="6" spans="1:16" ht="20.25" x14ac:dyDescent="0.3">
      <c r="A6" s="364" t="s">
        <v>393</v>
      </c>
      <c r="B6" s="364"/>
      <c r="C6" s="364"/>
      <c r="D6" s="364"/>
      <c r="E6" s="364"/>
      <c r="F6" s="364"/>
    </row>
    <row r="7" spans="1:16" ht="20.25" x14ac:dyDescent="0.3">
      <c r="A7" s="365"/>
      <c r="B7" s="365"/>
      <c r="C7" s="365"/>
      <c r="D7" s="365"/>
    </row>
    <row r="8" spans="1:16" ht="20.25" x14ac:dyDescent="0.3">
      <c r="A8" s="365"/>
      <c r="B8" s="365"/>
      <c r="C8" s="365"/>
      <c r="F8" s="366" t="s">
        <v>394</v>
      </c>
    </row>
    <row r="9" spans="1:16" ht="20.25" x14ac:dyDescent="0.3">
      <c r="A9" s="365"/>
      <c r="B9" s="365"/>
      <c r="C9" s="365"/>
      <c r="F9" s="366"/>
    </row>
    <row r="10" spans="1:16" ht="20.25" x14ac:dyDescent="0.3">
      <c r="A10" s="364" t="s">
        <v>395</v>
      </c>
      <c r="B10" s="364"/>
      <c r="C10" s="364"/>
      <c r="D10" s="364"/>
      <c r="E10" s="364"/>
      <c r="F10" s="364"/>
    </row>
    <row r="11" spans="1:16" ht="20.25" x14ac:dyDescent="0.3">
      <c r="A11" s="365"/>
      <c r="B11" s="365"/>
      <c r="C11" s="365"/>
      <c r="D11" s="365"/>
      <c r="E11" s="365"/>
      <c r="F11" s="367" t="s">
        <v>242</v>
      </c>
    </row>
    <row r="12" spans="1:16" ht="30" x14ac:dyDescent="0.25">
      <c r="A12" s="368" t="s">
        <v>37</v>
      </c>
      <c r="B12" s="369" t="s">
        <v>396</v>
      </c>
      <c r="C12" s="370" t="s">
        <v>381</v>
      </c>
      <c r="D12" s="371" t="s">
        <v>22</v>
      </c>
      <c r="E12" s="371" t="s">
        <v>23</v>
      </c>
      <c r="F12" s="371" t="s">
        <v>28</v>
      </c>
    </row>
    <row r="13" spans="1:16" ht="15.75" x14ac:dyDescent="0.25">
      <c r="A13" s="372" t="s">
        <v>40</v>
      </c>
      <c r="B13" s="373" t="s">
        <v>397</v>
      </c>
      <c r="C13" s="374">
        <v>545200</v>
      </c>
      <c r="D13" s="375">
        <v>4650210</v>
      </c>
      <c r="E13" s="376" t="s">
        <v>398</v>
      </c>
      <c r="F13" s="375">
        <v>4503900</v>
      </c>
      <c r="G13" s="377">
        <v>92140</v>
      </c>
      <c r="H13" s="377">
        <v>92600</v>
      </c>
      <c r="I13" s="377">
        <v>95115</v>
      </c>
      <c r="K13">
        <f>D13*1.025</f>
        <v>4766465.25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 x14ac:dyDescent="0.25">
      <c r="A14" s="378"/>
      <c r="B14" s="378" t="s">
        <v>399</v>
      </c>
      <c r="C14" s="379">
        <f>SUM(C13:C13)</f>
        <v>545200</v>
      </c>
      <c r="D14" s="380" t="s">
        <v>400</v>
      </c>
      <c r="E14" s="380" t="s">
        <v>398</v>
      </c>
      <c r="F14" s="380" t="s">
        <v>401</v>
      </c>
      <c r="G14" s="377">
        <v>92140</v>
      </c>
      <c r="H14" s="377">
        <v>92600</v>
      </c>
      <c r="I14" s="377">
        <v>95115</v>
      </c>
      <c r="K14">
        <f>D14*1.025</f>
        <v>4766465.25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 x14ac:dyDescent="0.25">
      <c r="F15" s="381"/>
      <c r="G15" s="382">
        <v>2212400</v>
      </c>
      <c r="H15" s="383">
        <v>2223300</v>
      </c>
      <c r="I15" s="384">
        <v>2283700</v>
      </c>
      <c r="N15">
        <v>2212400</v>
      </c>
      <c r="O15">
        <v>2223300</v>
      </c>
      <c r="P15">
        <v>2283700</v>
      </c>
    </row>
    <row r="16" spans="1:16" x14ac:dyDescent="0.2">
      <c r="G16" s="385" t="e">
        <f>#REF!-G15</f>
        <v>#REF!</v>
      </c>
      <c r="H16" s="385" t="e">
        <f>#REF!-H15</f>
        <v>#REF!</v>
      </c>
      <c r="I16" s="385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7">
    <mergeCell ref="A10:F10"/>
    <mergeCell ref="E2:F2"/>
    <mergeCell ref="E3:F3"/>
    <mergeCell ref="B4:D4"/>
    <mergeCell ref="E4:F4"/>
    <mergeCell ref="B5:D5"/>
    <mergeCell ref="A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87" zoomScaleSheetLayoutView="87" workbookViewId="0">
      <selection activeCell="C8" sqref="C8"/>
    </sheetView>
  </sheetViews>
  <sheetFormatPr defaultColWidth="8.7109375" defaultRowHeight="18.75" x14ac:dyDescent="0.3"/>
  <cols>
    <col min="1" max="1" width="8.140625" style="387" customWidth="1"/>
    <col min="2" max="2" width="83.42578125" style="386" customWidth="1"/>
    <col min="3" max="3" width="26.85546875" style="386" customWidth="1"/>
    <col min="4" max="4" width="11" style="386" customWidth="1"/>
    <col min="5" max="16384" width="8.7109375" style="386"/>
  </cols>
  <sheetData>
    <row r="1" spans="1:4" ht="15.75" customHeight="1" x14ac:dyDescent="0.3">
      <c r="C1" s="358" t="s">
        <v>442</v>
      </c>
    </row>
    <row r="2" spans="1:4" ht="15.75" customHeight="1" x14ac:dyDescent="0.3">
      <c r="C2" s="358"/>
    </row>
    <row r="3" spans="1:4" ht="15.75" customHeight="1" x14ac:dyDescent="0.3">
      <c r="C3" s="358"/>
    </row>
    <row r="4" spans="1:4" ht="15.75" customHeight="1" x14ac:dyDescent="0.3">
      <c r="A4" s="422"/>
      <c r="B4" s="422"/>
      <c r="C4" s="421"/>
    </row>
    <row r="5" spans="1:4" ht="15" customHeight="1" x14ac:dyDescent="0.3">
      <c r="A5" s="422"/>
      <c r="B5" s="422"/>
      <c r="C5" s="421"/>
    </row>
    <row r="6" spans="1:4" ht="15.75" customHeight="1" x14ac:dyDescent="0.3">
      <c r="A6" s="420" t="s">
        <v>441</v>
      </c>
      <c r="B6" s="420"/>
      <c r="C6" s="420"/>
    </row>
    <row r="7" spans="1:4" ht="46.5" customHeight="1" x14ac:dyDescent="0.3">
      <c r="A7" s="419"/>
      <c r="B7" s="419"/>
      <c r="C7" s="418" t="s">
        <v>440</v>
      </c>
    </row>
    <row r="8" spans="1:4" s="416" customFormat="1" ht="56.25" customHeight="1" x14ac:dyDescent="0.2">
      <c r="A8" s="417" t="s">
        <v>439</v>
      </c>
      <c r="B8" s="414" t="s">
        <v>21</v>
      </c>
      <c r="C8" s="417" t="s">
        <v>438</v>
      </c>
      <c r="D8" s="387"/>
    </row>
    <row r="9" spans="1:4" s="413" customFormat="1" x14ac:dyDescent="0.3">
      <c r="A9" s="415">
        <v>1</v>
      </c>
      <c r="B9" s="415">
        <v>2</v>
      </c>
      <c r="C9" s="414">
        <v>3</v>
      </c>
      <c r="D9" s="387"/>
    </row>
    <row r="10" spans="1:4" ht="26.25" customHeight="1" x14ac:dyDescent="0.3">
      <c r="A10" s="401">
        <v>1</v>
      </c>
      <c r="B10" s="412" t="s">
        <v>437</v>
      </c>
      <c r="C10" s="411">
        <v>2897.53</v>
      </c>
      <c r="D10" s="387"/>
    </row>
    <row r="11" spans="1:4" ht="57.75" customHeight="1" x14ac:dyDescent="0.3">
      <c r="A11" s="394" t="s">
        <v>436</v>
      </c>
      <c r="B11" s="410" t="s">
        <v>435</v>
      </c>
      <c r="C11" s="409">
        <v>2569.83</v>
      </c>
      <c r="D11" s="387"/>
    </row>
    <row r="12" spans="1:4" ht="54" customHeight="1" x14ac:dyDescent="0.3">
      <c r="A12" s="394" t="s">
        <v>434</v>
      </c>
      <c r="B12" s="395" t="s">
        <v>433</v>
      </c>
      <c r="C12" s="409">
        <v>327.7</v>
      </c>
      <c r="D12" s="387"/>
    </row>
    <row r="13" spans="1:4" ht="40.5" customHeight="1" x14ac:dyDescent="0.3">
      <c r="A13" s="394" t="s">
        <v>432</v>
      </c>
      <c r="B13" s="395" t="s">
        <v>431</v>
      </c>
      <c r="C13" s="409"/>
      <c r="D13" s="387"/>
    </row>
    <row r="14" spans="1:4" ht="21.75" customHeight="1" x14ac:dyDescent="0.3">
      <c r="A14" s="396" t="s">
        <v>430</v>
      </c>
      <c r="B14" s="395" t="s">
        <v>416</v>
      </c>
      <c r="C14" s="409"/>
      <c r="D14" s="387"/>
    </row>
    <row r="15" spans="1:4" x14ac:dyDescent="0.3">
      <c r="A15" s="396"/>
      <c r="B15" s="395" t="s">
        <v>412</v>
      </c>
      <c r="C15" s="409"/>
      <c r="D15" s="387"/>
    </row>
    <row r="16" spans="1:4" x14ac:dyDescent="0.3">
      <c r="A16" s="396"/>
      <c r="B16" s="395" t="s">
        <v>415</v>
      </c>
      <c r="C16" s="409"/>
      <c r="D16" s="387"/>
    </row>
    <row r="17" spans="1:10" ht="24" customHeight="1" x14ac:dyDescent="0.3">
      <c r="A17" s="396" t="s">
        <v>429</v>
      </c>
      <c r="B17" s="395" t="s">
        <v>413</v>
      </c>
      <c r="C17" s="409"/>
      <c r="D17" s="387"/>
    </row>
    <row r="18" spans="1:10" ht="20.25" customHeight="1" x14ac:dyDescent="0.3">
      <c r="A18" s="396"/>
      <c r="B18" s="395" t="s">
        <v>412</v>
      </c>
      <c r="C18" s="409"/>
      <c r="D18" s="387"/>
    </row>
    <row r="19" spans="1:10" x14ac:dyDescent="0.3">
      <c r="A19" s="396"/>
      <c r="B19" s="395" t="s">
        <v>411</v>
      </c>
      <c r="C19" s="409"/>
      <c r="D19" s="387"/>
    </row>
    <row r="20" spans="1:10" ht="23.25" customHeight="1" x14ac:dyDescent="0.3">
      <c r="A20" s="396"/>
      <c r="B20" s="395" t="s">
        <v>410</v>
      </c>
      <c r="C20" s="408"/>
      <c r="D20" s="387"/>
    </row>
    <row r="21" spans="1:10" ht="33.75" customHeight="1" x14ac:dyDescent="0.3">
      <c r="A21" s="394" t="s">
        <v>428</v>
      </c>
      <c r="B21" s="395" t="s">
        <v>408</v>
      </c>
      <c r="C21" s="409"/>
      <c r="D21" s="387"/>
    </row>
    <row r="22" spans="1:10" s="406" customFormat="1" ht="39.75" customHeight="1" x14ac:dyDescent="0.3">
      <c r="A22" s="394" t="s">
        <v>427</v>
      </c>
      <c r="B22" s="395" t="s">
        <v>426</v>
      </c>
      <c r="C22" s="408"/>
      <c r="D22" s="407"/>
    </row>
    <row r="23" spans="1:10" x14ac:dyDescent="0.3">
      <c r="A23" s="394"/>
      <c r="B23" s="395" t="s">
        <v>405</v>
      </c>
      <c r="C23" s="405"/>
      <c r="D23" s="404"/>
      <c r="E23" s="397"/>
      <c r="F23" s="397"/>
      <c r="G23" s="397"/>
      <c r="H23" s="397"/>
      <c r="I23" s="397"/>
      <c r="J23" s="397"/>
    </row>
    <row r="24" spans="1:10" x14ac:dyDescent="0.3">
      <c r="A24" s="394"/>
      <c r="B24" s="395" t="s">
        <v>404</v>
      </c>
      <c r="C24" s="403"/>
      <c r="D24" s="397"/>
      <c r="E24" s="397"/>
      <c r="F24" s="397"/>
      <c r="G24" s="397"/>
      <c r="H24" s="397"/>
      <c r="I24" s="397"/>
      <c r="J24" s="397"/>
    </row>
    <row r="25" spans="1:10" ht="17.25" customHeight="1" x14ac:dyDescent="0.3">
      <c r="A25" s="394"/>
      <c r="B25" s="395" t="s">
        <v>403</v>
      </c>
      <c r="C25" s="402"/>
      <c r="D25" s="397"/>
      <c r="E25" s="397"/>
      <c r="F25" s="397"/>
      <c r="G25" s="397"/>
      <c r="H25" s="397"/>
      <c r="I25" s="397"/>
      <c r="J25" s="397"/>
    </row>
    <row r="26" spans="1:10" s="388" customFormat="1" x14ac:dyDescent="0.3">
      <c r="A26" s="401" t="s">
        <v>425</v>
      </c>
      <c r="B26" s="390" t="s">
        <v>424</v>
      </c>
      <c r="C26" s="400"/>
      <c r="D26" s="399"/>
      <c r="E26" s="399"/>
      <c r="F26" s="399"/>
      <c r="G26" s="399"/>
      <c r="H26" s="399"/>
      <c r="I26" s="399"/>
      <c r="J26" s="399"/>
    </row>
    <row r="27" spans="1:10" ht="51.75" customHeight="1" x14ac:dyDescent="0.3">
      <c r="A27" s="394" t="s">
        <v>423</v>
      </c>
      <c r="B27" s="395" t="s">
        <v>422</v>
      </c>
      <c r="C27" s="398">
        <v>4</v>
      </c>
      <c r="D27" s="397"/>
      <c r="E27" s="397"/>
      <c r="F27" s="397"/>
      <c r="G27" s="397"/>
      <c r="H27" s="397"/>
      <c r="I27" s="397"/>
      <c r="J27" s="397"/>
    </row>
    <row r="28" spans="1:10" ht="60.75" customHeight="1" x14ac:dyDescent="0.3">
      <c r="A28" s="394" t="s">
        <v>421</v>
      </c>
      <c r="B28" s="395" t="s">
        <v>420</v>
      </c>
      <c r="C28" s="398">
        <v>1.3</v>
      </c>
      <c r="D28" s="397"/>
      <c r="E28" s="397"/>
      <c r="F28" s="397"/>
      <c r="G28" s="397"/>
      <c r="H28" s="397"/>
      <c r="I28" s="397"/>
      <c r="J28" s="397"/>
    </row>
    <row r="29" spans="1:10" ht="32.25" customHeight="1" x14ac:dyDescent="0.3">
      <c r="A29" s="394" t="s">
        <v>419</v>
      </c>
      <c r="B29" s="395" t="s">
        <v>418</v>
      </c>
      <c r="C29" s="398"/>
      <c r="D29" s="397"/>
      <c r="E29" s="397"/>
      <c r="F29" s="397"/>
      <c r="G29" s="397"/>
      <c r="H29" s="397"/>
      <c r="I29" s="397"/>
      <c r="J29" s="397"/>
    </row>
    <row r="30" spans="1:10" ht="19.5" customHeight="1" x14ac:dyDescent="0.3">
      <c r="A30" s="396" t="s">
        <v>417</v>
      </c>
      <c r="B30" s="395" t="s">
        <v>416</v>
      </c>
      <c r="C30" s="398"/>
      <c r="D30" s="397"/>
      <c r="E30" s="397"/>
      <c r="F30" s="397"/>
      <c r="G30" s="397"/>
      <c r="H30" s="397"/>
      <c r="I30" s="397"/>
      <c r="J30" s="397"/>
    </row>
    <row r="31" spans="1:10" x14ac:dyDescent="0.3">
      <c r="A31" s="396"/>
      <c r="B31" s="395" t="s">
        <v>412</v>
      </c>
      <c r="C31" s="398"/>
      <c r="D31" s="397"/>
      <c r="E31" s="397"/>
      <c r="F31" s="397"/>
      <c r="G31" s="397"/>
      <c r="H31" s="397"/>
      <c r="I31" s="397"/>
      <c r="J31" s="397"/>
    </row>
    <row r="32" spans="1:10" x14ac:dyDescent="0.3">
      <c r="A32" s="396"/>
      <c r="B32" s="395" t="s">
        <v>415</v>
      </c>
      <c r="C32" s="398"/>
      <c r="D32" s="397"/>
      <c r="E32" s="397"/>
      <c r="F32" s="397"/>
      <c r="G32" s="397"/>
      <c r="H32" s="397"/>
      <c r="I32" s="397"/>
      <c r="J32" s="397"/>
    </row>
    <row r="33" spans="1:10" ht="27" customHeight="1" x14ac:dyDescent="0.3">
      <c r="A33" s="396" t="s">
        <v>414</v>
      </c>
      <c r="B33" s="395" t="s">
        <v>413</v>
      </c>
      <c r="C33" s="398"/>
      <c r="D33" s="397"/>
      <c r="E33" s="397"/>
      <c r="F33" s="397"/>
      <c r="G33" s="397"/>
      <c r="H33" s="397"/>
      <c r="I33" s="397"/>
      <c r="J33" s="397"/>
    </row>
    <row r="34" spans="1:10" ht="22.5" customHeight="1" x14ac:dyDescent="0.3">
      <c r="A34" s="396"/>
      <c r="B34" s="395" t="s">
        <v>412</v>
      </c>
      <c r="C34" s="398"/>
      <c r="D34" s="397"/>
      <c r="E34" s="397"/>
      <c r="F34" s="397"/>
      <c r="G34" s="397"/>
      <c r="H34" s="397"/>
      <c r="I34" s="397"/>
      <c r="J34" s="397"/>
    </row>
    <row r="35" spans="1:10" x14ac:dyDescent="0.3">
      <c r="A35" s="396"/>
      <c r="B35" s="395" t="s">
        <v>411</v>
      </c>
      <c r="C35" s="392"/>
    </row>
    <row r="36" spans="1:10" ht="27.75" customHeight="1" x14ac:dyDescent="0.3">
      <c r="A36" s="396"/>
      <c r="B36" s="395" t="s">
        <v>410</v>
      </c>
      <c r="C36" s="392"/>
    </row>
    <row r="37" spans="1:10" ht="42" customHeight="1" x14ac:dyDescent="0.3">
      <c r="A37" s="394" t="s">
        <v>409</v>
      </c>
      <c r="B37" s="393" t="s">
        <v>408</v>
      </c>
      <c r="C37" s="392"/>
    </row>
    <row r="38" spans="1:10" ht="57.75" customHeight="1" x14ac:dyDescent="0.3">
      <c r="A38" s="394" t="s">
        <v>407</v>
      </c>
      <c r="B38" s="393" t="s">
        <v>406</v>
      </c>
      <c r="C38" s="392"/>
    </row>
    <row r="39" spans="1:10" x14ac:dyDescent="0.3">
      <c r="A39" s="394"/>
      <c r="B39" s="393" t="s">
        <v>405</v>
      </c>
      <c r="C39" s="392"/>
    </row>
    <row r="40" spans="1:10" x14ac:dyDescent="0.3">
      <c r="A40" s="394"/>
      <c r="B40" s="393" t="s">
        <v>404</v>
      </c>
      <c r="C40" s="392"/>
    </row>
    <row r="41" spans="1:10" ht="29.25" customHeight="1" x14ac:dyDescent="0.3">
      <c r="A41" s="394"/>
      <c r="B41" s="393" t="s">
        <v>403</v>
      </c>
      <c r="C41" s="392"/>
    </row>
    <row r="42" spans="1:10" s="388" customFormat="1" ht="40.5" customHeight="1" x14ac:dyDescent="0.3">
      <c r="A42" s="391">
        <v>3</v>
      </c>
      <c r="B42" s="390" t="s">
        <v>402</v>
      </c>
      <c r="C42" s="389">
        <v>0</v>
      </c>
    </row>
  </sheetData>
  <mergeCells count="1">
    <mergeCell ref="A6:C6"/>
  </mergeCells>
  <pageMargins left="0.11811023622047245" right="0" top="0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2.75" x14ac:dyDescent="0.2"/>
  <cols>
    <col min="2" max="2" width="11.42578125" customWidth="1"/>
    <col min="3" max="3" width="111" customWidth="1"/>
  </cols>
  <sheetData>
    <row r="1" spans="1:3" ht="18.75" x14ac:dyDescent="0.2">
      <c r="C1" s="35" t="s">
        <v>42</v>
      </c>
    </row>
    <row r="2" spans="1:3" ht="18.75" x14ac:dyDescent="0.2">
      <c r="C2" s="35" t="s">
        <v>33</v>
      </c>
    </row>
    <row r="3" spans="1:3" ht="18.75" x14ac:dyDescent="0.2">
      <c r="C3" s="35" t="s">
        <v>34</v>
      </c>
    </row>
    <row r="4" spans="1:3" ht="18.75" x14ac:dyDescent="0.2">
      <c r="C4" s="35" t="s">
        <v>35</v>
      </c>
    </row>
    <row r="5" spans="1:3" ht="18.75" x14ac:dyDescent="0.2">
      <c r="A5" s="35"/>
    </row>
    <row r="6" spans="1:3" ht="18.75" x14ac:dyDescent="0.2">
      <c r="A6" s="36" t="s">
        <v>36</v>
      </c>
    </row>
    <row r="7" spans="1:3" ht="19.5" thickBot="1" x14ac:dyDescent="0.25">
      <c r="A7" s="36"/>
    </row>
    <row r="8" spans="1:3" ht="19.5" thickBot="1" x14ac:dyDescent="0.25">
      <c r="A8" s="29" t="s">
        <v>37</v>
      </c>
      <c r="B8" s="30" t="s">
        <v>38</v>
      </c>
      <c r="C8" s="30" t="s">
        <v>39</v>
      </c>
    </row>
    <row r="9" spans="1:3" ht="19.5" thickBot="1" x14ac:dyDescent="0.25">
      <c r="A9" s="31" t="s">
        <v>40</v>
      </c>
      <c r="B9" s="32">
        <v>133</v>
      </c>
      <c r="C9" s="33" t="s">
        <v>41</v>
      </c>
    </row>
    <row r="10" spans="1:3" ht="18.75" x14ac:dyDescent="0.2">
      <c r="A10" s="3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defaultRowHeight="12.75" x14ac:dyDescent="0.2"/>
  <cols>
    <col min="2" max="2" width="25" style="55" customWidth="1"/>
    <col min="3" max="3" width="81.7109375" customWidth="1"/>
  </cols>
  <sheetData>
    <row r="1" spans="1:3" ht="15.75" x14ac:dyDescent="0.2">
      <c r="C1" s="48" t="s">
        <v>65</v>
      </c>
    </row>
    <row r="2" spans="1:3" ht="15.75" x14ac:dyDescent="0.2">
      <c r="C2" s="48" t="s">
        <v>66</v>
      </c>
    </row>
    <row r="3" spans="1:3" ht="15.75" x14ac:dyDescent="0.2">
      <c r="C3" s="48" t="s">
        <v>31</v>
      </c>
    </row>
    <row r="4" spans="1:3" ht="15.75" x14ac:dyDescent="0.2">
      <c r="C4" s="48" t="s">
        <v>43</v>
      </c>
    </row>
    <row r="5" spans="1:3" ht="18.75" x14ac:dyDescent="0.2">
      <c r="A5" s="36"/>
    </row>
    <row r="6" spans="1:3" ht="18.75" x14ac:dyDescent="0.2">
      <c r="A6" s="35" t="s">
        <v>44</v>
      </c>
    </row>
    <row r="7" spans="1:3" ht="14.25" x14ac:dyDescent="0.2">
      <c r="A7" s="49" t="s">
        <v>45</v>
      </c>
    </row>
    <row r="8" spans="1:3" ht="19.5" thickBot="1" x14ac:dyDescent="0.25">
      <c r="A8" s="35"/>
    </row>
    <row r="9" spans="1:3" x14ac:dyDescent="0.2">
      <c r="A9" s="40" t="s">
        <v>38</v>
      </c>
      <c r="B9" s="56" t="s">
        <v>46</v>
      </c>
      <c r="C9" s="40" t="s">
        <v>39</v>
      </c>
    </row>
    <row r="10" spans="1:3" ht="13.5" thickBot="1" x14ac:dyDescent="0.25">
      <c r="A10" s="41"/>
      <c r="B10" s="57"/>
      <c r="C10" s="41"/>
    </row>
    <row r="11" spans="1:3" ht="16.5" thickBot="1" x14ac:dyDescent="0.25">
      <c r="A11" s="38">
        <v>133</v>
      </c>
      <c r="B11" s="58" t="s">
        <v>47</v>
      </c>
      <c r="C11" s="37" t="s">
        <v>48</v>
      </c>
    </row>
    <row r="12" spans="1:3" ht="63.75" thickBot="1" x14ac:dyDescent="0.25">
      <c r="A12" s="38">
        <v>133</v>
      </c>
      <c r="B12" s="58" t="s">
        <v>68</v>
      </c>
      <c r="C12" s="50" t="s">
        <v>49</v>
      </c>
    </row>
    <row r="13" spans="1:3" x14ac:dyDescent="0.2">
      <c r="A13" s="42">
        <v>133</v>
      </c>
      <c r="B13" s="59" t="s">
        <v>69</v>
      </c>
      <c r="C13" s="51" t="s">
        <v>50</v>
      </c>
    </row>
    <row r="14" spans="1:3" ht="13.5" thickBot="1" x14ac:dyDescent="0.25">
      <c r="A14" s="43"/>
      <c r="B14" s="60"/>
      <c r="C14" s="52"/>
    </row>
    <row r="15" spans="1:3" ht="63.75" thickBot="1" x14ac:dyDescent="0.25">
      <c r="A15" s="38">
        <v>133</v>
      </c>
      <c r="B15" s="58" t="s">
        <v>67</v>
      </c>
      <c r="C15" s="50" t="s">
        <v>51</v>
      </c>
    </row>
    <row r="16" spans="1:3" ht="79.5" thickBot="1" x14ac:dyDescent="0.25">
      <c r="A16" s="38">
        <v>133</v>
      </c>
      <c r="B16" s="58" t="s">
        <v>70</v>
      </c>
      <c r="C16" s="50" t="s">
        <v>52</v>
      </c>
    </row>
    <row r="17" spans="1:3" ht="63.75" thickBot="1" x14ac:dyDescent="0.25">
      <c r="A17" s="38">
        <v>133</v>
      </c>
      <c r="B17" s="58" t="s">
        <v>71</v>
      </c>
      <c r="C17" s="50" t="s">
        <v>53</v>
      </c>
    </row>
    <row r="18" spans="1:3" ht="63.75" thickBot="1" x14ac:dyDescent="0.25">
      <c r="A18" s="38">
        <v>133</v>
      </c>
      <c r="B18" s="58" t="s">
        <v>72</v>
      </c>
      <c r="C18" s="50" t="s">
        <v>54</v>
      </c>
    </row>
    <row r="19" spans="1:3" ht="32.25" thickBot="1" x14ac:dyDescent="0.25">
      <c r="A19" s="38">
        <v>133</v>
      </c>
      <c r="B19" s="58" t="s">
        <v>73</v>
      </c>
      <c r="C19" s="50" t="s">
        <v>55</v>
      </c>
    </row>
    <row r="20" spans="1:3" x14ac:dyDescent="0.2">
      <c r="A20" s="42">
        <v>133</v>
      </c>
      <c r="B20" s="59" t="s">
        <v>74</v>
      </c>
      <c r="C20" s="53" t="s">
        <v>56</v>
      </c>
    </row>
    <row r="21" spans="1:3" ht="13.5" thickBot="1" x14ac:dyDescent="0.25">
      <c r="A21" s="43"/>
      <c r="B21" s="60"/>
      <c r="C21" s="54"/>
    </row>
    <row r="22" spans="1:3" ht="32.25" thickBot="1" x14ac:dyDescent="0.25">
      <c r="A22" s="38">
        <v>133</v>
      </c>
      <c r="B22" s="58" t="s">
        <v>75</v>
      </c>
      <c r="C22" s="50" t="s">
        <v>57</v>
      </c>
    </row>
    <row r="23" spans="1:3" ht="63.75" thickBot="1" x14ac:dyDescent="0.25">
      <c r="A23" s="38">
        <v>133</v>
      </c>
      <c r="B23" s="58" t="s">
        <v>76</v>
      </c>
      <c r="C23" s="50" t="s">
        <v>58</v>
      </c>
    </row>
    <row r="24" spans="1:3" ht="63.75" thickBot="1" x14ac:dyDescent="0.25">
      <c r="A24" s="38">
        <v>133</v>
      </c>
      <c r="B24" s="58" t="s">
        <v>77</v>
      </c>
      <c r="C24" s="50" t="s">
        <v>59</v>
      </c>
    </row>
    <row r="25" spans="1:3" ht="63.75" thickBot="1" x14ac:dyDescent="0.25">
      <c r="A25" s="38">
        <v>133</v>
      </c>
      <c r="B25" s="58" t="s">
        <v>78</v>
      </c>
      <c r="C25" s="50" t="s">
        <v>60</v>
      </c>
    </row>
    <row r="26" spans="1:3" ht="32.25" thickBot="1" x14ac:dyDescent="0.25">
      <c r="A26" s="38">
        <v>133</v>
      </c>
      <c r="B26" s="58" t="s">
        <v>79</v>
      </c>
      <c r="C26" s="50" t="s">
        <v>61</v>
      </c>
    </row>
    <row r="27" spans="1:3" ht="32.25" thickBot="1" x14ac:dyDescent="0.25">
      <c r="A27" s="38">
        <v>133</v>
      </c>
      <c r="B27" s="58" t="s">
        <v>80</v>
      </c>
      <c r="C27" s="50" t="s">
        <v>62</v>
      </c>
    </row>
    <row r="28" spans="1:3" ht="32.25" thickBot="1" x14ac:dyDescent="0.25">
      <c r="A28" s="38">
        <v>133</v>
      </c>
      <c r="B28" s="58" t="s">
        <v>81</v>
      </c>
      <c r="C28" s="50" t="s">
        <v>63</v>
      </c>
    </row>
    <row r="29" spans="1:3" ht="32.25" thickBot="1" x14ac:dyDescent="0.25">
      <c r="A29" s="38">
        <v>133</v>
      </c>
      <c r="B29" s="58" t="s">
        <v>82</v>
      </c>
      <c r="C29" s="50" t="s">
        <v>64</v>
      </c>
    </row>
    <row r="30" spans="1:3" ht="15.75" x14ac:dyDescent="0.2">
      <c r="A30" s="44"/>
    </row>
    <row r="31" spans="1:3" ht="18.75" x14ac:dyDescent="0.2">
      <c r="A31" s="45"/>
    </row>
    <row r="32" spans="1:3" ht="18.75" x14ac:dyDescent="0.2">
      <c r="A32" s="45"/>
    </row>
    <row r="33" spans="1:1" ht="18.75" x14ac:dyDescent="0.2">
      <c r="A33" s="27"/>
    </row>
    <row r="34" spans="1:1" ht="18.75" x14ac:dyDescent="0.2">
      <c r="A34" s="27"/>
    </row>
    <row r="35" spans="1:1" ht="18.75" x14ac:dyDescent="0.2">
      <c r="A35" s="27"/>
    </row>
    <row r="36" spans="1:1" ht="18.75" x14ac:dyDescent="0.2">
      <c r="A36" s="27"/>
    </row>
    <row r="37" spans="1:1" ht="18.75" x14ac:dyDescent="0.2">
      <c r="A37" s="27"/>
    </row>
    <row r="38" spans="1:1" ht="18.75" x14ac:dyDescent="0.2">
      <c r="A38" s="27"/>
    </row>
    <row r="39" spans="1:1" ht="18.75" x14ac:dyDescent="0.2">
      <c r="A39" s="27"/>
    </row>
    <row r="40" spans="1:1" ht="18.75" x14ac:dyDescent="0.2">
      <c r="A40" s="47"/>
    </row>
    <row r="41" spans="1:1" ht="15.75" x14ac:dyDescent="0.2">
      <c r="A41" s="28"/>
    </row>
    <row r="42" spans="1:1" ht="15.75" x14ac:dyDescent="0.2">
      <c r="A42" s="28"/>
    </row>
  </sheetData>
  <mergeCells count="9">
    <mergeCell ref="A20:A21"/>
    <mergeCell ref="B20:B21"/>
    <mergeCell ref="C20:C21"/>
    <mergeCell ref="A9:A10"/>
    <mergeCell ref="B9:B10"/>
    <mergeCell ref="C9:C10"/>
    <mergeCell ref="A13:A14"/>
    <mergeCell ref="B13:B14"/>
    <mergeCell ref="C13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2.75" x14ac:dyDescent="0.2"/>
  <cols>
    <col min="2" max="2" width="27.140625" customWidth="1"/>
    <col min="3" max="3" width="64.42578125" customWidth="1"/>
  </cols>
  <sheetData>
    <row r="1" spans="1:3" ht="18.75" x14ac:dyDescent="0.2">
      <c r="C1" s="35" t="s">
        <v>83</v>
      </c>
    </row>
    <row r="2" spans="1:3" ht="18.75" x14ac:dyDescent="0.2">
      <c r="C2" s="35" t="s">
        <v>66</v>
      </c>
    </row>
    <row r="3" spans="1:3" ht="18.75" x14ac:dyDescent="0.2">
      <c r="C3" s="35" t="s">
        <v>31</v>
      </c>
    </row>
    <row r="4" spans="1:3" ht="18.75" x14ac:dyDescent="0.2">
      <c r="C4" s="35" t="s">
        <v>43</v>
      </c>
    </row>
    <row r="5" spans="1:3" ht="18.75" x14ac:dyDescent="0.2">
      <c r="C5" s="35"/>
    </row>
    <row r="6" spans="1:3" ht="18.75" x14ac:dyDescent="0.2">
      <c r="A6" s="36" t="s">
        <v>104</v>
      </c>
    </row>
    <row r="7" spans="1:3" ht="18.75" x14ac:dyDescent="0.2">
      <c r="A7" s="36" t="s">
        <v>105</v>
      </c>
    </row>
    <row r="8" spans="1:3" ht="18.75" x14ac:dyDescent="0.2">
      <c r="A8" s="36" t="s">
        <v>106</v>
      </c>
    </row>
    <row r="9" spans="1:3" ht="19.5" thickBot="1" x14ac:dyDescent="0.25">
      <c r="A9" s="35"/>
    </row>
    <row r="10" spans="1:3" ht="31.5" customHeight="1" x14ac:dyDescent="0.2">
      <c r="A10" s="40" t="s">
        <v>38</v>
      </c>
      <c r="B10" s="40" t="s">
        <v>84</v>
      </c>
      <c r="C10" s="40" t="s">
        <v>39</v>
      </c>
    </row>
    <row r="11" spans="1:3" ht="21" customHeight="1" thickBot="1" x14ac:dyDescent="0.25">
      <c r="A11" s="41"/>
      <c r="B11" s="41"/>
      <c r="C11" s="41"/>
    </row>
    <row r="12" spans="1:3" ht="19.5" thickBot="1" x14ac:dyDescent="0.25">
      <c r="A12" s="31">
        <v>133</v>
      </c>
      <c r="B12" s="39" t="s">
        <v>85</v>
      </c>
      <c r="C12" s="61" t="s">
        <v>86</v>
      </c>
    </row>
    <row r="13" spans="1:3" ht="32.25" thickBot="1" x14ac:dyDescent="0.25">
      <c r="A13" s="31">
        <v>133</v>
      </c>
      <c r="B13" s="39" t="s">
        <v>87</v>
      </c>
      <c r="C13" s="61" t="s">
        <v>88</v>
      </c>
    </row>
    <row r="14" spans="1:3" ht="32.25" thickBot="1" x14ac:dyDescent="0.25">
      <c r="A14" s="31">
        <v>133</v>
      </c>
      <c r="B14" s="39" t="s">
        <v>89</v>
      </c>
      <c r="C14" s="61" t="s">
        <v>5</v>
      </c>
    </row>
    <row r="15" spans="1:3" ht="19.5" thickBot="1" x14ac:dyDescent="0.25">
      <c r="A15" s="31">
        <v>133</v>
      </c>
      <c r="B15" s="39" t="s">
        <v>90</v>
      </c>
      <c r="C15" s="61" t="s">
        <v>91</v>
      </c>
    </row>
    <row r="16" spans="1:3" ht="19.5" thickBot="1" x14ac:dyDescent="0.25">
      <c r="A16" s="31">
        <v>133</v>
      </c>
      <c r="B16" s="39" t="s">
        <v>92</v>
      </c>
      <c r="C16" s="61" t="s">
        <v>93</v>
      </c>
    </row>
    <row r="17" spans="1:3" ht="19.5" thickBot="1" x14ac:dyDescent="0.25">
      <c r="A17" s="31">
        <v>133</v>
      </c>
      <c r="B17" s="39" t="s">
        <v>94</v>
      </c>
      <c r="C17" s="61" t="s">
        <v>95</v>
      </c>
    </row>
    <row r="18" spans="1:3" ht="32.25" thickBot="1" x14ac:dyDescent="0.25">
      <c r="A18" s="31">
        <v>133</v>
      </c>
      <c r="B18" s="39" t="s">
        <v>96</v>
      </c>
      <c r="C18" s="61" t="s">
        <v>97</v>
      </c>
    </row>
    <row r="19" spans="1:3" ht="19.5" thickBot="1" x14ac:dyDescent="0.25">
      <c r="A19" s="31">
        <v>133</v>
      </c>
      <c r="B19" s="39" t="s">
        <v>98</v>
      </c>
      <c r="C19" s="61" t="s">
        <v>14</v>
      </c>
    </row>
    <row r="20" spans="1:3" ht="19.5" thickBot="1" x14ac:dyDescent="0.25">
      <c r="A20" s="31">
        <v>133</v>
      </c>
      <c r="B20" s="39" t="s">
        <v>99</v>
      </c>
      <c r="C20" s="61" t="s">
        <v>16</v>
      </c>
    </row>
    <row r="21" spans="1:3" ht="19.5" thickBot="1" x14ac:dyDescent="0.25">
      <c r="A21" s="31">
        <v>133</v>
      </c>
      <c r="B21" s="39" t="s">
        <v>100</v>
      </c>
      <c r="C21" s="61" t="s">
        <v>101</v>
      </c>
    </row>
    <row r="22" spans="1:3" ht="32.25" thickBot="1" x14ac:dyDescent="0.25">
      <c r="A22" s="31">
        <v>133</v>
      </c>
      <c r="B22" s="39" t="s">
        <v>102</v>
      </c>
      <c r="C22" s="61" t="s">
        <v>103</v>
      </c>
    </row>
    <row r="23" spans="1:3" ht="18.75" x14ac:dyDescent="0.2">
      <c r="A23" s="45"/>
    </row>
    <row r="24" spans="1:3" ht="15.75" x14ac:dyDescent="0.2">
      <c r="A24" s="46"/>
    </row>
  </sheetData>
  <mergeCells count="3">
    <mergeCell ref="A10:A11"/>
    <mergeCell ref="B10:B11"/>
    <mergeCell ref="C10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B1" sqref="B1"/>
    </sheetView>
  </sheetViews>
  <sheetFormatPr defaultRowHeight="12.75" x14ac:dyDescent="0.2"/>
  <cols>
    <col min="1" max="1" width="0.140625" style="62" customWidth="1"/>
    <col min="2" max="2" width="25.85546875" style="62" customWidth="1"/>
    <col min="3" max="3" width="64.42578125" style="62" customWidth="1"/>
    <col min="4" max="4" width="17.7109375" style="62" customWidth="1"/>
    <col min="5" max="5" width="18.85546875" style="62" customWidth="1"/>
    <col min="6" max="6" width="15.7109375" style="62" customWidth="1"/>
    <col min="7" max="16384" width="9.140625" style="62"/>
  </cols>
  <sheetData>
    <row r="1" spans="1:6" ht="101.25" customHeight="1" x14ac:dyDescent="0.2">
      <c r="C1" s="84"/>
      <c r="E1" s="83" t="s">
        <v>239</v>
      </c>
      <c r="F1" s="83"/>
    </row>
    <row r="2" spans="1:6" x14ac:dyDescent="0.2">
      <c r="A2" s="82" t="s">
        <v>238</v>
      </c>
      <c r="B2" s="82"/>
      <c r="C2" s="82"/>
      <c r="D2" s="82"/>
      <c r="E2" s="82"/>
      <c r="F2" s="82"/>
    </row>
    <row r="3" spans="1:6" x14ac:dyDescent="0.2">
      <c r="A3" s="82"/>
      <c r="B3" s="82"/>
      <c r="C3" s="82"/>
      <c r="D3" s="82"/>
      <c r="E3" s="82"/>
      <c r="F3" s="82"/>
    </row>
    <row r="5" spans="1:6" ht="13.5" thickBot="1" x14ac:dyDescent="0.25"/>
    <row r="6" spans="1:6" ht="33.75" x14ac:dyDescent="0.2">
      <c r="A6" s="81" t="s">
        <v>21</v>
      </c>
      <c r="B6" s="78" t="s">
        <v>237</v>
      </c>
      <c r="C6" s="79" t="s">
        <v>21</v>
      </c>
      <c r="D6" s="79"/>
      <c r="E6" s="79"/>
      <c r="F6" s="79"/>
    </row>
    <row r="7" spans="1:6" x14ac:dyDescent="0.2">
      <c r="A7" s="80"/>
      <c r="B7" s="78">
        <v>1</v>
      </c>
      <c r="C7" s="79"/>
      <c r="D7" s="78">
        <v>2022</v>
      </c>
      <c r="E7" s="78">
        <v>2023</v>
      </c>
      <c r="F7" s="78">
        <v>2024</v>
      </c>
    </row>
    <row r="8" spans="1:6" ht="26.25" customHeight="1" x14ac:dyDescent="0.2">
      <c r="A8" s="76" t="s">
        <v>235</v>
      </c>
      <c r="B8" s="77" t="s">
        <v>236</v>
      </c>
      <c r="C8" s="76" t="s">
        <v>235</v>
      </c>
      <c r="D8" s="75">
        <f>D9+D62</f>
        <v>7014210</v>
      </c>
      <c r="E8" s="75">
        <f>E9+E62</f>
        <v>6633000</v>
      </c>
      <c r="F8" s="75">
        <f>F9+F62</f>
        <v>6869900</v>
      </c>
    </row>
    <row r="9" spans="1:6" ht="20.25" customHeight="1" x14ac:dyDescent="0.2">
      <c r="A9" s="76" t="s">
        <v>233</v>
      </c>
      <c r="B9" s="77" t="s">
        <v>234</v>
      </c>
      <c r="C9" s="76" t="s">
        <v>233</v>
      </c>
      <c r="D9" s="75">
        <f>D10+D19+D29+D45+D58</f>
        <v>2364000</v>
      </c>
      <c r="E9" s="75">
        <f>E10+E19+E29+E45+E58</f>
        <v>2477000</v>
      </c>
      <c r="F9" s="75">
        <f>F10+F19+F29+F45+F58</f>
        <v>2366000</v>
      </c>
    </row>
    <row r="10" spans="1:6" ht="14.25" customHeight="1" x14ac:dyDescent="0.2">
      <c r="A10" s="76" t="s">
        <v>231</v>
      </c>
      <c r="B10" s="77" t="s">
        <v>232</v>
      </c>
      <c r="C10" s="76" t="s">
        <v>231</v>
      </c>
      <c r="D10" s="75">
        <f>D11</f>
        <v>558000</v>
      </c>
      <c r="E10" s="75">
        <f>E11</f>
        <v>575000</v>
      </c>
      <c r="F10" s="75">
        <f>F11</f>
        <v>595000</v>
      </c>
    </row>
    <row r="11" spans="1:6" ht="12.75" customHeight="1" x14ac:dyDescent="0.2">
      <c r="A11" s="76" t="s">
        <v>229</v>
      </c>
      <c r="B11" s="77" t="s">
        <v>230</v>
      </c>
      <c r="C11" s="76" t="s">
        <v>229</v>
      </c>
      <c r="D11" s="75">
        <f>D12</f>
        <v>558000</v>
      </c>
      <c r="E11" s="75">
        <f>E12+E15+E17</f>
        <v>575000</v>
      </c>
      <c r="F11" s="75">
        <f>F12+F15+F17</f>
        <v>595000</v>
      </c>
    </row>
    <row r="12" spans="1:6" ht="47.25" customHeight="1" x14ac:dyDescent="0.2">
      <c r="A12" s="76" t="s">
        <v>49</v>
      </c>
      <c r="B12" s="77" t="s">
        <v>228</v>
      </c>
      <c r="C12" s="76" t="s">
        <v>49</v>
      </c>
      <c r="D12" s="75">
        <f>D13+D14+D17</f>
        <v>558000</v>
      </c>
      <c r="E12" s="75">
        <f>E13</f>
        <v>567000</v>
      </c>
      <c r="F12" s="75">
        <f>F13</f>
        <v>586000</v>
      </c>
    </row>
    <row r="13" spans="1:6" ht="46.5" customHeight="1" x14ac:dyDescent="0.2">
      <c r="A13" s="66" t="s">
        <v>49</v>
      </c>
      <c r="B13" s="67" t="s">
        <v>227</v>
      </c>
      <c r="C13" s="66" t="s">
        <v>49</v>
      </c>
      <c r="D13" s="65">
        <v>550000</v>
      </c>
      <c r="E13" s="65">
        <v>567000</v>
      </c>
      <c r="F13" s="65">
        <v>586000</v>
      </c>
    </row>
    <row r="14" spans="1:6" ht="46.5" customHeight="1" x14ac:dyDescent="0.2">
      <c r="A14" s="66"/>
      <c r="B14" s="70" t="s">
        <v>226</v>
      </c>
      <c r="C14" s="69" t="s">
        <v>225</v>
      </c>
      <c r="D14" s="65"/>
      <c r="E14" s="65">
        <v>0</v>
      </c>
      <c r="F14" s="65">
        <v>0</v>
      </c>
    </row>
    <row r="15" spans="1:6" ht="60.75" customHeight="1" x14ac:dyDescent="0.2">
      <c r="A15" s="73" t="s">
        <v>222</v>
      </c>
      <c r="B15" s="74" t="s">
        <v>224</v>
      </c>
      <c r="C15" s="73" t="s">
        <v>222</v>
      </c>
      <c r="D15" s="72">
        <v>0</v>
      </c>
      <c r="E15" s="72">
        <v>0</v>
      </c>
      <c r="F15" s="72">
        <v>0</v>
      </c>
    </row>
    <row r="16" spans="1:6" ht="57.75" customHeight="1" x14ac:dyDescent="0.2">
      <c r="A16" s="71" t="s">
        <v>222</v>
      </c>
      <c r="B16" s="67" t="s">
        <v>223</v>
      </c>
      <c r="C16" s="71" t="s">
        <v>222</v>
      </c>
      <c r="D16" s="65">
        <v>0</v>
      </c>
      <c r="E16" s="65">
        <v>0</v>
      </c>
      <c r="F16" s="65">
        <v>0</v>
      </c>
    </row>
    <row r="17" spans="1:6" s="63" customFormat="1" ht="22.5" customHeight="1" x14ac:dyDescent="0.2">
      <c r="A17" s="66" t="s">
        <v>50</v>
      </c>
      <c r="B17" s="68" t="s">
        <v>221</v>
      </c>
      <c r="C17" s="66" t="s">
        <v>50</v>
      </c>
      <c r="D17" s="65">
        <v>8000</v>
      </c>
      <c r="E17" s="65">
        <v>8000</v>
      </c>
      <c r="F17" s="65">
        <v>9000</v>
      </c>
    </row>
    <row r="18" spans="1:6" s="63" customFormat="1" ht="22.5" customHeight="1" x14ac:dyDescent="0.2">
      <c r="A18" s="66" t="s">
        <v>50</v>
      </c>
      <c r="B18" s="67" t="s">
        <v>220</v>
      </c>
      <c r="C18" s="66" t="s">
        <v>50</v>
      </c>
      <c r="D18" s="65">
        <v>0</v>
      </c>
      <c r="E18" s="65">
        <v>0</v>
      </c>
      <c r="F18" s="65">
        <v>0</v>
      </c>
    </row>
    <row r="19" spans="1:6" s="63" customFormat="1" ht="22.5" customHeight="1" x14ac:dyDescent="0.2">
      <c r="A19" s="66" t="s">
        <v>218</v>
      </c>
      <c r="B19" s="68" t="s">
        <v>219</v>
      </c>
      <c r="C19" s="66" t="s">
        <v>218</v>
      </c>
      <c r="D19" s="65">
        <f>D20</f>
        <v>734000</v>
      </c>
      <c r="E19" s="65">
        <f>E20</f>
        <v>753000</v>
      </c>
      <c r="F19" s="65">
        <f>F20</f>
        <v>768000</v>
      </c>
    </row>
    <row r="20" spans="1:6" s="63" customFormat="1" ht="21.75" customHeight="1" x14ac:dyDescent="0.2">
      <c r="A20" s="66" t="s">
        <v>216</v>
      </c>
      <c r="B20" s="68" t="s">
        <v>217</v>
      </c>
      <c r="C20" s="66" t="s">
        <v>216</v>
      </c>
      <c r="D20" s="65">
        <f>D21+D23+D25+D28</f>
        <v>734000</v>
      </c>
      <c r="E20" s="65">
        <f>E21+E23+E25+E28</f>
        <v>753000</v>
      </c>
      <c r="F20" s="65">
        <f>F21+F23+F25+F28</f>
        <v>768000</v>
      </c>
    </row>
    <row r="21" spans="1:6" s="63" customFormat="1" ht="48" customHeight="1" x14ac:dyDescent="0.2">
      <c r="A21" s="66" t="s">
        <v>51</v>
      </c>
      <c r="B21" s="67" t="s">
        <v>215</v>
      </c>
      <c r="C21" s="66" t="s">
        <v>51</v>
      </c>
      <c r="D21" s="65">
        <f>D22</f>
        <v>332000</v>
      </c>
      <c r="E21" s="65">
        <f>E22</f>
        <v>337000</v>
      </c>
      <c r="F21" s="65">
        <f>F22</f>
        <v>338000</v>
      </c>
    </row>
    <row r="22" spans="1:6" s="63" customFormat="1" ht="67.5" customHeight="1" x14ac:dyDescent="0.2">
      <c r="A22" s="66" t="s">
        <v>213</v>
      </c>
      <c r="B22" s="67" t="s">
        <v>214</v>
      </c>
      <c r="C22" s="66" t="s">
        <v>213</v>
      </c>
      <c r="D22" s="65">
        <v>332000</v>
      </c>
      <c r="E22" s="65">
        <v>337000</v>
      </c>
      <c r="F22" s="65">
        <v>338000</v>
      </c>
    </row>
    <row r="23" spans="1:6" s="63" customFormat="1" ht="46.5" customHeight="1" x14ac:dyDescent="0.2">
      <c r="A23" s="66" t="s">
        <v>52</v>
      </c>
      <c r="B23" s="67" t="s">
        <v>212</v>
      </c>
      <c r="C23" s="66" t="s">
        <v>52</v>
      </c>
      <c r="D23" s="65">
        <f>D24</f>
        <v>2000</v>
      </c>
      <c r="E23" s="65">
        <f>E24</f>
        <v>2000</v>
      </c>
      <c r="F23" s="65">
        <f>F24</f>
        <v>2000</v>
      </c>
    </row>
    <row r="24" spans="1:6" s="63" customFormat="1" ht="68.25" customHeight="1" x14ac:dyDescent="0.2">
      <c r="A24" s="66" t="s">
        <v>210</v>
      </c>
      <c r="B24" s="67" t="s">
        <v>211</v>
      </c>
      <c r="C24" s="66" t="s">
        <v>210</v>
      </c>
      <c r="D24" s="65">
        <v>2000</v>
      </c>
      <c r="E24" s="65">
        <v>2000</v>
      </c>
      <c r="F24" s="65">
        <v>2000</v>
      </c>
    </row>
    <row r="25" spans="1:6" s="63" customFormat="1" ht="45" customHeight="1" x14ac:dyDescent="0.2">
      <c r="A25" s="66" t="s">
        <v>53</v>
      </c>
      <c r="B25" s="67" t="s">
        <v>209</v>
      </c>
      <c r="C25" s="66" t="s">
        <v>53</v>
      </c>
      <c r="D25" s="65">
        <f>D26</f>
        <v>442000</v>
      </c>
      <c r="E25" s="65">
        <f>E26</f>
        <v>456000</v>
      </c>
      <c r="F25" s="65">
        <f>F26</f>
        <v>471000</v>
      </c>
    </row>
    <row r="26" spans="1:6" s="63" customFormat="1" ht="68.25" customHeight="1" x14ac:dyDescent="0.2">
      <c r="A26" s="66" t="s">
        <v>207</v>
      </c>
      <c r="B26" s="67" t="s">
        <v>208</v>
      </c>
      <c r="C26" s="66" t="s">
        <v>207</v>
      </c>
      <c r="D26" s="65">
        <v>442000</v>
      </c>
      <c r="E26" s="65">
        <v>456000</v>
      </c>
      <c r="F26" s="65">
        <v>471000</v>
      </c>
    </row>
    <row r="27" spans="1:6" s="63" customFormat="1" ht="45" customHeight="1" x14ac:dyDescent="0.2">
      <c r="A27" s="66" t="s">
        <v>54</v>
      </c>
      <c r="B27" s="67" t="s">
        <v>206</v>
      </c>
      <c r="C27" s="66" t="s">
        <v>54</v>
      </c>
      <c r="D27" s="65">
        <v>-42000</v>
      </c>
      <c r="E27" s="65">
        <v>42000</v>
      </c>
      <c r="F27" s="65">
        <f>F28</f>
        <v>-43000</v>
      </c>
    </row>
    <row r="28" spans="1:6" s="63" customFormat="1" ht="68.25" customHeight="1" x14ac:dyDescent="0.2">
      <c r="A28" s="66" t="s">
        <v>204</v>
      </c>
      <c r="B28" s="67" t="s">
        <v>205</v>
      </c>
      <c r="C28" s="66" t="s">
        <v>204</v>
      </c>
      <c r="D28" s="65">
        <v>-42000</v>
      </c>
      <c r="E28" s="65">
        <v>-42000</v>
      </c>
      <c r="F28" s="65">
        <v>-43000</v>
      </c>
    </row>
    <row r="29" spans="1:6" s="63" customFormat="1" ht="14.25" customHeight="1" x14ac:dyDescent="0.2">
      <c r="A29" s="66" t="s">
        <v>202</v>
      </c>
      <c r="B29" s="68" t="s">
        <v>203</v>
      </c>
      <c r="C29" s="66" t="s">
        <v>202</v>
      </c>
      <c r="D29" s="65">
        <f>D30+D34+D42</f>
        <v>115000</v>
      </c>
      <c r="E29" s="65">
        <f>E30+E42</f>
        <v>255000</v>
      </c>
      <c r="F29" s="65">
        <f>F30+F42</f>
        <v>165000</v>
      </c>
    </row>
    <row r="30" spans="1:6" s="63" customFormat="1" ht="15.75" customHeight="1" x14ac:dyDescent="0.2">
      <c r="A30" s="66" t="s">
        <v>200</v>
      </c>
      <c r="B30" s="68" t="s">
        <v>201</v>
      </c>
      <c r="C30" s="66" t="s">
        <v>200</v>
      </c>
      <c r="D30" s="65">
        <f>D31+D37</f>
        <v>35000</v>
      </c>
      <c r="E30" s="65">
        <f>E31+E37</f>
        <v>35000</v>
      </c>
      <c r="F30" s="65">
        <f>F31+F37</f>
        <v>35000</v>
      </c>
    </row>
    <row r="31" spans="1:6" s="63" customFormat="1" ht="22.5" customHeight="1" x14ac:dyDescent="0.2">
      <c r="A31" s="66" t="s">
        <v>55</v>
      </c>
      <c r="B31" s="68" t="s">
        <v>199</v>
      </c>
      <c r="C31" s="66" t="s">
        <v>55</v>
      </c>
      <c r="D31" s="65">
        <f>D32+D35</f>
        <v>35000</v>
      </c>
      <c r="E31" s="65">
        <f>E32+E35</f>
        <v>35000</v>
      </c>
      <c r="F31" s="65">
        <f>F32+F35</f>
        <v>35000</v>
      </c>
    </row>
    <row r="32" spans="1:6" s="63" customFormat="1" ht="23.25" customHeight="1" x14ac:dyDescent="0.2">
      <c r="A32" s="66" t="s">
        <v>55</v>
      </c>
      <c r="B32" s="68" t="s">
        <v>198</v>
      </c>
      <c r="C32" s="66" t="s">
        <v>55</v>
      </c>
      <c r="D32" s="65">
        <f>D33</f>
        <v>35000</v>
      </c>
      <c r="E32" s="65">
        <f>E33</f>
        <v>35000</v>
      </c>
      <c r="F32" s="65">
        <f>F33</f>
        <v>35000</v>
      </c>
    </row>
    <row r="33" spans="1:6" s="63" customFormat="1" ht="24" customHeight="1" x14ac:dyDescent="0.2">
      <c r="A33" s="66" t="s">
        <v>55</v>
      </c>
      <c r="B33" s="67" t="s">
        <v>197</v>
      </c>
      <c r="C33" s="66" t="s">
        <v>55</v>
      </c>
      <c r="D33" s="65">
        <v>35000</v>
      </c>
      <c r="E33" s="65">
        <v>35000</v>
      </c>
      <c r="F33" s="65">
        <v>35000</v>
      </c>
    </row>
    <row r="34" spans="1:6" s="63" customFormat="1" ht="24" customHeight="1" x14ac:dyDescent="0.2">
      <c r="A34" s="66"/>
      <c r="B34" s="70" t="s">
        <v>196</v>
      </c>
      <c r="C34" s="69" t="s">
        <v>195</v>
      </c>
      <c r="D34" s="65"/>
      <c r="E34" s="65">
        <v>0</v>
      </c>
      <c r="F34" s="65">
        <v>0</v>
      </c>
    </row>
    <row r="35" spans="1:6" s="63" customFormat="1" ht="25.5" customHeight="1" x14ac:dyDescent="0.2">
      <c r="A35" s="66" t="s">
        <v>193</v>
      </c>
      <c r="B35" s="68" t="s">
        <v>194</v>
      </c>
      <c r="C35" s="66" t="s">
        <v>193</v>
      </c>
      <c r="D35" s="65">
        <f>D36</f>
        <v>0</v>
      </c>
      <c r="E35" s="65">
        <f>E36</f>
        <v>0</v>
      </c>
      <c r="F35" s="65">
        <f>F36</f>
        <v>0</v>
      </c>
    </row>
    <row r="36" spans="1:6" s="63" customFormat="1" ht="47.25" customHeight="1" x14ac:dyDescent="0.2">
      <c r="A36" s="66" t="s">
        <v>191</v>
      </c>
      <c r="B36" s="67" t="s">
        <v>192</v>
      </c>
      <c r="C36" s="66" t="s">
        <v>191</v>
      </c>
      <c r="D36" s="65"/>
      <c r="E36" s="65"/>
      <c r="F36" s="65"/>
    </row>
    <row r="37" spans="1:6" s="63" customFormat="1" ht="25.5" customHeight="1" x14ac:dyDescent="0.2">
      <c r="A37" s="66" t="s">
        <v>187</v>
      </c>
      <c r="B37" s="68" t="s">
        <v>190</v>
      </c>
      <c r="C37" s="66" t="s">
        <v>187</v>
      </c>
      <c r="D37" s="65">
        <f>D38+D40</f>
        <v>0</v>
      </c>
      <c r="E37" s="65">
        <f>E38+E40</f>
        <v>0</v>
      </c>
      <c r="F37" s="65">
        <f>F38+F40</f>
        <v>0</v>
      </c>
    </row>
    <row r="38" spans="1:6" s="63" customFormat="1" ht="26.25" customHeight="1" x14ac:dyDescent="0.2">
      <c r="A38" s="66" t="s">
        <v>187</v>
      </c>
      <c r="B38" s="68" t="s">
        <v>189</v>
      </c>
      <c r="C38" s="66" t="s">
        <v>187</v>
      </c>
      <c r="D38" s="65">
        <f>D39</f>
        <v>0</v>
      </c>
      <c r="E38" s="65">
        <f>E39</f>
        <v>0</v>
      </c>
      <c r="F38" s="65">
        <f>F39</f>
        <v>0</v>
      </c>
    </row>
    <row r="39" spans="1:6" s="63" customFormat="1" ht="25.5" customHeight="1" x14ac:dyDescent="0.2">
      <c r="A39" s="66" t="s">
        <v>187</v>
      </c>
      <c r="B39" s="67" t="s">
        <v>188</v>
      </c>
      <c r="C39" s="66" t="s">
        <v>187</v>
      </c>
      <c r="D39" s="65"/>
      <c r="E39" s="65"/>
      <c r="F39" s="65"/>
    </row>
    <row r="40" spans="1:6" s="63" customFormat="1" ht="38.25" customHeight="1" x14ac:dyDescent="0.2">
      <c r="A40" s="66" t="s">
        <v>185</v>
      </c>
      <c r="B40" s="68" t="s">
        <v>186</v>
      </c>
      <c r="C40" s="66" t="s">
        <v>185</v>
      </c>
      <c r="D40" s="65">
        <f>D41</f>
        <v>0</v>
      </c>
      <c r="E40" s="65">
        <f>E41</f>
        <v>0</v>
      </c>
      <c r="F40" s="65">
        <f>F41</f>
        <v>0</v>
      </c>
    </row>
    <row r="41" spans="1:6" s="63" customFormat="1" ht="45" customHeight="1" x14ac:dyDescent="0.2">
      <c r="A41" s="66" t="s">
        <v>183</v>
      </c>
      <c r="B41" s="67" t="s">
        <v>184</v>
      </c>
      <c r="C41" s="66" t="s">
        <v>183</v>
      </c>
      <c r="D41" s="65"/>
      <c r="E41" s="65"/>
      <c r="F41" s="65"/>
    </row>
    <row r="42" spans="1:6" s="63" customFormat="1" ht="12" customHeight="1" x14ac:dyDescent="0.2">
      <c r="A42" s="66" t="s">
        <v>56</v>
      </c>
      <c r="B42" s="68" t="s">
        <v>182</v>
      </c>
      <c r="C42" s="66" t="s">
        <v>56</v>
      </c>
      <c r="D42" s="65">
        <f>D43</f>
        <v>80000</v>
      </c>
      <c r="E42" s="65">
        <f>E43</f>
        <v>220000</v>
      </c>
      <c r="F42" s="65">
        <f>F43</f>
        <v>130000</v>
      </c>
    </row>
    <row r="43" spans="1:6" s="63" customFormat="1" ht="13.5" customHeight="1" x14ac:dyDescent="0.2">
      <c r="A43" s="66" t="s">
        <v>56</v>
      </c>
      <c r="B43" s="68" t="s">
        <v>181</v>
      </c>
      <c r="C43" s="66" t="s">
        <v>56</v>
      </c>
      <c r="D43" s="65">
        <f>D44</f>
        <v>80000</v>
      </c>
      <c r="E43" s="65">
        <f>E44</f>
        <v>220000</v>
      </c>
      <c r="F43" s="65">
        <f>F44</f>
        <v>130000</v>
      </c>
    </row>
    <row r="44" spans="1:6" s="63" customFormat="1" ht="12.75" customHeight="1" x14ac:dyDescent="0.2">
      <c r="A44" s="66" t="s">
        <v>179</v>
      </c>
      <c r="B44" s="67" t="s">
        <v>180</v>
      </c>
      <c r="C44" s="66" t="s">
        <v>179</v>
      </c>
      <c r="D44" s="65">
        <v>80000</v>
      </c>
      <c r="E44" s="65">
        <v>220000</v>
      </c>
      <c r="F44" s="65">
        <v>130000</v>
      </c>
    </row>
    <row r="45" spans="1:6" s="63" customFormat="1" ht="12" customHeight="1" x14ac:dyDescent="0.2">
      <c r="A45" s="66" t="s">
        <v>177</v>
      </c>
      <c r="B45" s="68" t="s">
        <v>178</v>
      </c>
      <c r="C45" s="66" t="s">
        <v>177</v>
      </c>
      <c r="D45" s="65">
        <f>D46+D50</f>
        <v>757000</v>
      </c>
      <c r="E45" s="65">
        <f>E46+E50</f>
        <v>694000</v>
      </c>
      <c r="F45" s="65">
        <f>F46+F50</f>
        <v>638000</v>
      </c>
    </row>
    <row r="46" spans="1:6" s="63" customFormat="1" ht="12" customHeight="1" x14ac:dyDescent="0.2">
      <c r="A46" s="66" t="s">
        <v>175</v>
      </c>
      <c r="B46" s="68" t="s">
        <v>176</v>
      </c>
      <c r="C46" s="66" t="s">
        <v>175</v>
      </c>
      <c r="D46" s="65">
        <f>D47</f>
        <v>216000</v>
      </c>
      <c r="E46" s="65">
        <f>E47</f>
        <v>216000</v>
      </c>
      <c r="F46" s="65">
        <f>F47</f>
        <v>216000</v>
      </c>
    </row>
    <row r="47" spans="1:6" s="63" customFormat="1" ht="25.5" customHeight="1" x14ac:dyDescent="0.2">
      <c r="A47" s="66" t="s">
        <v>173</v>
      </c>
      <c r="B47" s="68" t="s">
        <v>174</v>
      </c>
      <c r="C47" s="66" t="s">
        <v>173</v>
      </c>
      <c r="D47" s="65">
        <f>D48+D49</f>
        <v>216000</v>
      </c>
      <c r="E47" s="65">
        <f>E48</f>
        <v>216000</v>
      </c>
      <c r="F47" s="65">
        <f>F48</f>
        <v>216000</v>
      </c>
    </row>
    <row r="48" spans="1:6" s="63" customFormat="1" ht="24.75" customHeight="1" x14ac:dyDescent="0.2">
      <c r="A48" s="66" t="s">
        <v>57</v>
      </c>
      <c r="B48" s="67" t="s">
        <v>172</v>
      </c>
      <c r="C48" s="66" t="s">
        <v>57</v>
      </c>
      <c r="D48" s="65">
        <v>216000</v>
      </c>
      <c r="E48" s="65">
        <v>216000</v>
      </c>
      <c r="F48" s="65">
        <v>216000</v>
      </c>
    </row>
    <row r="49" spans="1:6" s="63" customFormat="1" ht="24.75" customHeight="1" x14ac:dyDescent="0.2">
      <c r="A49" s="66"/>
      <c r="B49" s="70" t="s">
        <v>171</v>
      </c>
      <c r="C49" s="69" t="s">
        <v>170</v>
      </c>
      <c r="D49" s="65"/>
      <c r="E49" s="65">
        <v>0</v>
      </c>
      <c r="F49" s="65">
        <v>0</v>
      </c>
    </row>
    <row r="50" spans="1:6" s="63" customFormat="1" ht="12.75" customHeight="1" x14ac:dyDescent="0.2">
      <c r="A50" s="66" t="s">
        <v>168</v>
      </c>
      <c r="B50" s="68" t="s">
        <v>169</v>
      </c>
      <c r="C50" s="66" t="s">
        <v>168</v>
      </c>
      <c r="D50" s="65">
        <f>D51+D55</f>
        <v>541000</v>
      </c>
      <c r="E50" s="65">
        <f>E51+E55</f>
        <v>478000</v>
      </c>
      <c r="F50" s="65">
        <f>F51+F55</f>
        <v>422000</v>
      </c>
    </row>
    <row r="51" spans="1:6" s="63" customFormat="1" ht="12" customHeight="1" x14ac:dyDescent="0.2">
      <c r="A51" s="66" t="s">
        <v>166</v>
      </c>
      <c r="B51" s="68" t="s">
        <v>167</v>
      </c>
      <c r="C51" s="66" t="s">
        <v>166</v>
      </c>
      <c r="D51" s="65">
        <f>D53+D54</f>
        <v>0</v>
      </c>
      <c r="E51" s="65">
        <f>E52</f>
        <v>0</v>
      </c>
      <c r="F51" s="65">
        <f>F52</f>
        <v>0</v>
      </c>
    </row>
    <row r="52" spans="1:6" s="63" customFormat="1" ht="23.25" customHeight="1" x14ac:dyDescent="0.2">
      <c r="A52" s="66" t="s">
        <v>164</v>
      </c>
      <c r="B52" s="68" t="s">
        <v>165</v>
      </c>
      <c r="C52" s="66" t="s">
        <v>164</v>
      </c>
      <c r="D52" s="65">
        <f>D53</f>
        <v>0</v>
      </c>
      <c r="E52" s="65">
        <f>E53</f>
        <v>0</v>
      </c>
      <c r="F52" s="65">
        <f>F53</f>
        <v>0</v>
      </c>
    </row>
    <row r="53" spans="1:6" s="63" customFormat="1" ht="36.75" customHeight="1" x14ac:dyDescent="0.2">
      <c r="A53" s="66" t="s">
        <v>58</v>
      </c>
      <c r="B53" s="67" t="s">
        <v>163</v>
      </c>
      <c r="C53" s="66" t="s">
        <v>58</v>
      </c>
      <c r="D53" s="65"/>
      <c r="E53" s="65">
        <v>0</v>
      </c>
      <c r="F53" s="65">
        <v>0</v>
      </c>
    </row>
    <row r="54" spans="1:6" s="63" customFormat="1" ht="36.75" customHeight="1" x14ac:dyDescent="0.2">
      <c r="A54" s="66"/>
      <c r="B54" s="70" t="s">
        <v>162</v>
      </c>
      <c r="C54" s="69" t="s">
        <v>161</v>
      </c>
      <c r="D54" s="65"/>
      <c r="E54" s="65">
        <v>0</v>
      </c>
      <c r="F54" s="65">
        <v>0</v>
      </c>
    </row>
    <row r="55" spans="1:6" s="63" customFormat="1" ht="15" customHeight="1" x14ac:dyDescent="0.2">
      <c r="A55" s="66" t="s">
        <v>159</v>
      </c>
      <c r="B55" s="68" t="s">
        <v>160</v>
      </c>
      <c r="C55" s="66" t="s">
        <v>159</v>
      </c>
      <c r="D55" s="65">
        <f>D56</f>
        <v>541000</v>
      </c>
      <c r="E55" s="65">
        <f>E57</f>
        <v>478000</v>
      </c>
      <c r="F55" s="65">
        <f>F57</f>
        <v>422000</v>
      </c>
    </row>
    <row r="56" spans="1:6" s="63" customFormat="1" ht="22.5" customHeight="1" x14ac:dyDescent="0.2">
      <c r="A56" s="66" t="s">
        <v>157</v>
      </c>
      <c r="B56" s="68" t="s">
        <v>158</v>
      </c>
      <c r="C56" s="66" t="s">
        <v>157</v>
      </c>
      <c r="D56" s="65">
        <f>D57</f>
        <v>541000</v>
      </c>
      <c r="E56" s="65">
        <f>E57</f>
        <v>478000</v>
      </c>
      <c r="F56" s="65">
        <f>F57</f>
        <v>422000</v>
      </c>
    </row>
    <row r="57" spans="1:6" s="63" customFormat="1" ht="46.5" customHeight="1" x14ac:dyDescent="0.2">
      <c r="A57" s="66" t="s">
        <v>59</v>
      </c>
      <c r="B57" s="67" t="s">
        <v>156</v>
      </c>
      <c r="C57" s="66" t="s">
        <v>59</v>
      </c>
      <c r="D57" s="65">
        <v>541000</v>
      </c>
      <c r="E57" s="65">
        <v>478000</v>
      </c>
      <c r="F57" s="65">
        <v>422000</v>
      </c>
    </row>
    <row r="58" spans="1:6" s="63" customFormat="1" ht="31.5" customHeight="1" x14ac:dyDescent="0.2">
      <c r="A58" s="66"/>
      <c r="B58" s="70" t="s">
        <v>155</v>
      </c>
      <c r="C58" s="69" t="s">
        <v>154</v>
      </c>
      <c r="D58" s="65">
        <f>D59</f>
        <v>200000</v>
      </c>
      <c r="E58" s="65">
        <f>E59</f>
        <v>200000</v>
      </c>
      <c r="F58" s="65">
        <f>F59</f>
        <v>200000</v>
      </c>
    </row>
    <row r="59" spans="1:6" s="63" customFormat="1" ht="46.5" customHeight="1" x14ac:dyDescent="0.2">
      <c r="A59" s="66"/>
      <c r="B59" s="70" t="s">
        <v>153</v>
      </c>
      <c r="C59" s="69" t="s">
        <v>152</v>
      </c>
      <c r="D59" s="65">
        <f>D60</f>
        <v>200000</v>
      </c>
      <c r="E59" s="65">
        <f>E60</f>
        <v>200000</v>
      </c>
      <c r="F59" s="65">
        <f>F60</f>
        <v>200000</v>
      </c>
    </row>
    <row r="60" spans="1:6" s="63" customFormat="1" ht="46.5" customHeight="1" x14ac:dyDescent="0.2">
      <c r="A60" s="66"/>
      <c r="B60" s="70" t="s">
        <v>151</v>
      </c>
      <c r="C60" s="69" t="s">
        <v>150</v>
      </c>
      <c r="D60" s="65">
        <f>D61</f>
        <v>200000</v>
      </c>
      <c r="E60" s="65">
        <f>E61</f>
        <v>200000</v>
      </c>
      <c r="F60" s="65">
        <f>F61</f>
        <v>200000</v>
      </c>
    </row>
    <row r="61" spans="1:6" s="63" customFormat="1" ht="46.5" customHeight="1" x14ac:dyDescent="0.2">
      <c r="A61" s="66"/>
      <c r="B61" s="70" t="s">
        <v>149</v>
      </c>
      <c r="C61" s="69" t="s">
        <v>148</v>
      </c>
      <c r="D61" s="65">
        <v>200000</v>
      </c>
      <c r="E61" s="65">
        <v>200000</v>
      </c>
      <c r="F61" s="65">
        <v>200000</v>
      </c>
    </row>
    <row r="62" spans="1:6" s="63" customFormat="1" ht="15" customHeight="1" x14ac:dyDescent="0.2">
      <c r="A62" s="66" t="s">
        <v>146</v>
      </c>
      <c r="B62" s="68" t="s">
        <v>147</v>
      </c>
      <c r="C62" s="66" t="s">
        <v>146</v>
      </c>
      <c r="D62" s="65">
        <f>D63+D79</f>
        <v>4650210</v>
      </c>
      <c r="E62" s="65">
        <f>E63</f>
        <v>4156000</v>
      </c>
      <c r="F62" s="65">
        <f>F63</f>
        <v>4503900</v>
      </c>
    </row>
    <row r="63" spans="1:6" s="63" customFormat="1" ht="24.75" customHeight="1" x14ac:dyDescent="0.2">
      <c r="A63" s="66" t="s">
        <v>144</v>
      </c>
      <c r="B63" s="68" t="s">
        <v>145</v>
      </c>
      <c r="C63" s="66" t="s">
        <v>144</v>
      </c>
      <c r="D63" s="65">
        <f>D64+D69+D76</f>
        <v>4312400</v>
      </c>
      <c r="E63" s="65">
        <f>E64+E69+E76</f>
        <v>4156000</v>
      </c>
      <c r="F63" s="65">
        <f>F64+F69+F76</f>
        <v>4503900</v>
      </c>
    </row>
    <row r="64" spans="1:6" s="63" customFormat="1" ht="15.75" customHeight="1" x14ac:dyDescent="0.2">
      <c r="A64" s="66" t="s">
        <v>142</v>
      </c>
      <c r="B64" s="68" t="s">
        <v>143</v>
      </c>
      <c r="C64" s="66" t="s">
        <v>142</v>
      </c>
      <c r="D64" s="65">
        <f>D65+D67</f>
        <v>4207000</v>
      </c>
      <c r="E64" s="65">
        <f>E65+E67</f>
        <v>4047000</v>
      </c>
      <c r="F64" s="65">
        <f>F65+F67</f>
        <v>4039000</v>
      </c>
    </row>
    <row r="65" spans="1:6" s="63" customFormat="1" ht="24.75" customHeight="1" x14ac:dyDescent="0.2">
      <c r="A65" s="66" t="s">
        <v>141</v>
      </c>
      <c r="B65" s="68" t="s">
        <v>140</v>
      </c>
      <c r="C65" s="66" t="s">
        <v>139</v>
      </c>
      <c r="D65" s="65">
        <f>D66</f>
        <v>4122000</v>
      </c>
      <c r="E65" s="65">
        <f>E66</f>
        <v>4005000</v>
      </c>
      <c r="F65" s="65">
        <f>F66</f>
        <v>3997000</v>
      </c>
    </row>
    <row r="66" spans="1:6" s="63" customFormat="1" ht="25.5" customHeight="1" x14ac:dyDescent="0.2">
      <c r="A66" s="66" t="s">
        <v>138</v>
      </c>
      <c r="B66" s="67" t="s">
        <v>137</v>
      </c>
      <c r="C66" s="66" t="s">
        <v>136</v>
      </c>
      <c r="D66" s="65">
        <v>4122000</v>
      </c>
      <c r="E66" s="65">
        <v>4005000</v>
      </c>
      <c r="F66" s="65">
        <v>3997000</v>
      </c>
    </row>
    <row r="67" spans="1:6" s="63" customFormat="1" ht="24.75" customHeight="1" x14ac:dyDescent="0.2">
      <c r="A67" s="66" t="s">
        <v>134</v>
      </c>
      <c r="B67" s="68" t="s">
        <v>135</v>
      </c>
      <c r="C67" s="66" t="s">
        <v>134</v>
      </c>
      <c r="D67" s="65">
        <f>D68</f>
        <v>85000</v>
      </c>
      <c r="E67" s="65">
        <f>E68</f>
        <v>42000</v>
      </c>
      <c r="F67" s="65">
        <f>F68</f>
        <v>42000</v>
      </c>
    </row>
    <row r="68" spans="1:6" s="63" customFormat="1" ht="26.25" customHeight="1" x14ac:dyDescent="0.2">
      <c r="A68" s="66" t="s">
        <v>62</v>
      </c>
      <c r="B68" s="67" t="s">
        <v>133</v>
      </c>
      <c r="C68" s="66" t="s">
        <v>62</v>
      </c>
      <c r="D68" s="65">
        <v>85000</v>
      </c>
      <c r="E68" s="65">
        <v>42000</v>
      </c>
      <c r="F68" s="65">
        <v>42000</v>
      </c>
    </row>
    <row r="69" spans="1:6" s="63" customFormat="1" ht="24" customHeight="1" x14ac:dyDescent="0.2">
      <c r="A69" s="66" t="s">
        <v>131</v>
      </c>
      <c r="B69" s="67" t="s">
        <v>132</v>
      </c>
      <c r="C69" s="66" t="s">
        <v>131</v>
      </c>
      <c r="D69" s="65">
        <f>D70+D72+D74</f>
        <v>0</v>
      </c>
      <c r="E69" s="65">
        <f>E70+E72+E74</f>
        <v>0</v>
      </c>
      <c r="F69" s="65">
        <f>F70+F72+F74</f>
        <v>352100</v>
      </c>
    </row>
    <row r="70" spans="1:6" s="63" customFormat="1" ht="24" customHeight="1" x14ac:dyDescent="0.2">
      <c r="A70" s="66" t="s">
        <v>129</v>
      </c>
      <c r="B70" s="67" t="s">
        <v>130</v>
      </c>
      <c r="C70" s="66" t="s">
        <v>129</v>
      </c>
      <c r="D70" s="65">
        <f>D71</f>
        <v>0</v>
      </c>
      <c r="E70" s="65">
        <f>E71</f>
        <v>0</v>
      </c>
      <c r="F70" s="65">
        <f>F71</f>
        <v>0</v>
      </c>
    </row>
    <row r="71" spans="1:6" s="63" customFormat="1" ht="25.5" customHeight="1" x14ac:dyDescent="0.2">
      <c r="A71" s="66" t="s">
        <v>127</v>
      </c>
      <c r="B71" s="67" t="s">
        <v>128</v>
      </c>
      <c r="C71" s="66" t="s">
        <v>127</v>
      </c>
      <c r="D71" s="65">
        <v>0</v>
      </c>
      <c r="E71" s="65">
        <v>0</v>
      </c>
      <c r="F71" s="65">
        <v>0</v>
      </c>
    </row>
    <row r="72" spans="1:6" s="63" customFormat="1" ht="32.25" customHeight="1" x14ac:dyDescent="0.2">
      <c r="A72" s="66" t="s">
        <v>125</v>
      </c>
      <c r="B72" s="67" t="s">
        <v>126</v>
      </c>
      <c r="C72" s="66" t="s">
        <v>125</v>
      </c>
      <c r="D72" s="65">
        <f>D73</f>
        <v>0</v>
      </c>
      <c r="E72" s="65">
        <f>E73</f>
        <v>0</v>
      </c>
      <c r="F72" s="65">
        <f>F73</f>
        <v>0</v>
      </c>
    </row>
    <row r="73" spans="1:6" s="63" customFormat="1" ht="39" customHeight="1" x14ac:dyDescent="0.2">
      <c r="A73" s="66" t="s">
        <v>123</v>
      </c>
      <c r="B73" s="67" t="s">
        <v>124</v>
      </c>
      <c r="C73" s="66" t="s">
        <v>123</v>
      </c>
      <c r="D73" s="65">
        <v>0</v>
      </c>
      <c r="E73" s="65">
        <v>0</v>
      </c>
      <c r="F73" s="65">
        <v>0</v>
      </c>
    </row>
    <row r="74" spans="1:6" s="63" customFormat="1" ht="13.5" customHeight="1" x14ac:dyDescent="0.2">
      <c r="A74" s="66" t="s">
        <v>121</v>
      </c>
      <c r="B74" s="67" t="s">
        <v>122</v>
      </c>
      <c r="C74" s="66" t="s">
        <v>121</v>
      </c>
      <c r="D74" s="65">
        <f>D75</f>
        <v>0</v>
      </c>
      <c r="E74" s="65">
        <f>E75</f>
        <v>0</v>
      </c>
      <c r="F74" s="65">
        <f>F75</f>
        <v>352100</v>
      </c>
    </row>
    <row r="75" spans="1:6" s="63" customFormat="1" ht="12.75" customHeight="1" x14ac:dyDescent="0.2">
      <c r="A75" s="66" t="s">
        <v>119</v>
      </c>
      <c r="B75" s="67" t="s">
        <v>120</v>
      </c>
      <c r="C75" s="66" t="s">
        <v>119</v>
      </c>
      <c r="D75" s="65">
        <v>0</v>
      </c>
      <c r="E75" s="65">
        <v>0</v>
      </c>
      <c r="F75" s="65">
        <v>352100</v>
      </c>
    </row>
    <row r="76" spans="1:6" s="63" customFormat="1" ht="13.5" customHeight="1" x14ac:dyDescent="0.2">
      <c r="A76" s="66" t="s">
        <v>117</v>
      </c>
      <c r="B76" s="68" t="s">
        <v>118</v>
      </c>
      <c r="C76" s="66" t="s">
        <v>117</v>
      </c>
      <c r="D76" s="65">
        <f>D77</f>
        <v>105400</v>
      </c>
      <c r="E76" s="65">
        <f>E77</f>
        <v>109000</v>
      </c>
      <c r="F76" s="65">
        <f>F77</f>
        <v>112800</v>
      </c>
    </row>
    <row r="77" spans="1:6" s="63" customFormat="1" ht="24.75" customHeight="1" x14ac:dyDescent="0.2">
      <c r="A77" s="66" t="s">
        <v>115</v>
      </c>
      <c r="B77" s="68" t="s">
        <v>116</v>
      </c>
      <c r="C77" s="66" t="s">
        <v>115</v>
      </c>
      <c r="D77" s="65">
        <f>D78</f>
        <v>105400</v>
      </c>
      <c r="E77" s="65">
        <f>E78</f>
        <v>109000</v>
      </c>
      <c r="F77" s="65">
        <f>F78</f>
        <v>112800</v>
      </c>
    </row>
    <row r="78" spans="1:6" s="63" customFormat="1" ht="25.5" customHeight="1" x14ac:dyDescent="0.2">
      <c r="A78" s="66" t="s">
        <v>63</v>
      </c>
      <c r="B78" s="67" t="s">
        <v>114</v>
      </c>
      <c r="C78" s="66" t="s">
        <v>63</v>
      </c>
      <c r="D78" s="65">
        <v>105400</v>
      </c>
      <c r="E78" s="65">
        <v>109000</v>
      </c>
      <c r="F78" s="65">
        <v>112800</v>
      </c>
    </row>
    <row r="79" spans="1:6" s="63" customFormat="1" ht="15" customHeight="1" x14ac:dyDescent="0.2">
      <c r="A79" s="66"/>
      <c r="B79" s="67" t="s">
        <v>113</v>
      </c>
      <c r="C79" s="66" t="s">
        <v>112</v>
      </c>
      <c r="D79" s="65">
        <f>D80</f>
        <v>337810</v>
      </c>
      <c r="E79" s="65">
        <v>0</v>
      </c>
      <c r="F79" s="65">
        <v>0</v>
      </c>
    </row>
    <row r="80" spans="1:6" s="63" customFormat="1" ht="26.25" customHeight="1" x14ac:dyDescent="0.2">
      <c r="A80" s="66"/>
      <c r="B80" s="67" t="s">
        <v>111</v>
      </c>
      <c r="C80" s="66" t="s">
        <v>110</v>
      </c>
      <c r="D80" s="65">
        <f>D81</f>
        <v>337810</v>
      </c>
      <c r="E80" s="65">
        <v>0</v>
      </c>
      <c r="F80" s="65">
        <v>0</v>
      </c>
    </row>
    <row r="81" spans="1:6" s="63" customFormat="1" ht="25.5" customHeight="1" x14ac:dyDescent="0.2">
      <c r="A81" s="66"/>
      <c r="B81" s="67" t="s">
        <v>109</v>
      </c>
      <c r="C81" s="66" t="s">
        <v>108</v>
      </c>
      <c r="D81" s="65">
        <v>337810</v>
      </c>
      <c r="E81" s="65">
        <v>0</v>
      </c>
      <c r="F81" s="65">
        <v>0</v>
      </c>
    </row>
    <row r="82" spans="1:6" s="63" customFormat="1" x14ac:dyDescent="0.2">
      <c r="C82" s="64" t="s">
        <v>107</v>
      </c>
      <c r="D82" s="63">
        <v>0</v>
      </c>
      <c r="E82" s="63">
        <v>0</v>
      </c>
      <c r="F82" s="63">
        <v>0</v>
      </c>
    </row>
    <row r="83" spans="1:6" s="63" customFormat="1" x14ac:dyDescent="0.2"/>
  </sheetData>
  <mergeCells count="5">
    <mergeCell ref="E1:F1"/>
    <mergeCell ref="D6:F6"/>
    <mergeCell ref="A6:A7"/>
    <mergeCell ref="A2:F3"/>
    <mergeCell ref="C6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F1" workbookViewId="0">
      <selection activeCell="F1" sqref="F1"/>
    </sheetView>
  </sheetViews>
  <sheetFormatPr defaultRowHeight="12.75" x14ac:dyDescent="0.2"/>
  <cols>
    <col min="1" max="1" width="0.140625" style="141" hidden="1" customWidth="1"/>
    <col min="2" max="4" width="10.28515625" style="141" hidden="1" customWidth="1"/>
    <col min="5" max="5" width="3.140625" style="141" hidden="1" customWidth="1"/>
    <col min="6" max="8" width="9.140625" style="147"/>
    <col min="9" max="9" width="30.85546875" style="147" customWidth="1"/>
    <col min="10" max="11" width="5.5703125" style="148" customWidth="1"/>
    <col min="12" max="12" width="0.28515625" style="148" hidden="1" customWidth="1"/>
    <col min="13" max="13" width="5.140625" style="148" hidden="1" customWidth="1"/>
    <col min="14" max="14" width="11.5703125" style="148" customWidth="1"/>
    <col min="15" max="15" width="11.85546875" style="148" customWidth="1"/>
    <col min="16" max="16" width="11.7109375" style="148" customWidth="1"/>
  </cols>
  <sheetData>
    <row r="1" spans="1:20" x14ac:dyDescent="0.2">
      <c r="A1" s="85"/>
      <c r="B1" s="85"/>
      <c r="C1" s="85"/>
      <c r="D1" s="85"/>
      <c r="E1" s="85"/>
      <c r="F1" s="86"/>
      <c r="G1" s="86"/>
      <c r="H1" s="86"/>
      <c r="I1" s="86"/>
      <c r="J1" s="87"/>
      <c r="K1" s="87"/>
      <c r="L1" s="88"/>
      <c r="M1" s="88"/>
      <c r="N1" s="89" t="s">
        <v>240</v>
      </c>
      <c r="O1" s="89"/>
      <c r="P1" s="89"/>
    </row>
    <row r="2" spans="1:20" x14ac:dyDescent="0.2">
      <c r="A2" s="85"/>
      <c r="B2" s="85"/>
      <c r="C2" s="85"/>
      <c r="D2" s="85"/>
      <c r="E2" s="85"/>
      <c r="F2" s="86"/>
      <c r="G2" s="86"/>
      <c r="H2" s="86"/>
      <c r="I2" s="86"/>
      <c r="J2" s="87"/>
      <c r="K2" s="87"/>
      <c r="L2" s="88"/>
      <c r="M2" s="88"/>
      <c r="N2" s="89" t="s">
        <v>66</v>
      </c>
      <c r="O2" s="89"/>
      <c r="P2" s="89"/>
    </row>
    <row r="3" spans="1:20" x14ac:dyDescent="0.2">
      <c r="A3" s="85"/>
      <c r="B3" s="85"/>
      <c r="C3" s="85"/>
      <c r="D3" s="85"/>
      <c r="E3" s="85"/>
      <c r="F3" s="86"/>
      <c r="G3" s="86"/>
      <c r="H3" s="86"/>
      <c r="I3" s="86"/>
      <c r="J3" s="87"/>
      <c r="K3" s="87"/>
      <c r="L3" s="88"/>
      <c r="M3" s="88"/>
      <c r="N3" s="89" t="s">
        <v>31</v>
      </c>
      <c r="O3" s="89"/>
      <c r="P3" s="89"/>
    </row>
    <row r="4" spans="1:20" x14ac:dyDescent="0.2">
      <c r="A4" s="85"/>
      <c r="B4" s="85"/>
      <c r="C4" s="85"/>
      <c r="D4" s="85"/>
      <c r="E4" s="85"/>
      <c r="F4" s="86"/>
      <c r="G4" s="86"/>
      <c r="H4" s="86"/>
      <c r="I4" s="90"/>
      <c r="J4" s="87"/>
      <c r="K4" s="87"/>
      <c r="L4" s="88"/>
      <c r="M4" s="88"/>
      <c r="N4" s="89" t="s">
        <v>32</v>
      </c>
      <c r="O4" s="89"/>
      <c r="P4" s="89"/>
    </row>
    <row r="5" spans="1:20" x14ac:dyDescent="0.2">
      <c r="A5" s="85"/>
      <c r="B5" s="85"/>
      <c r="C5" s="85"/>
      <c r="D5" s="85"/>
      <c r="E5" s="85"/>
      <c r="F5" s="86"/>
      <c r="G5" s="86"/>
      <c r="H5" s="86"/>
      <c r="I5" s="86"/>
      <c r="J5" s="87"/>
      <c r="K5" s="87"/>
      <c r="L5" s="88"/>
      <c r="M5" s="88"/>
      <c r="N5" s="87"/>
      <c r="O5" s="87"/>
      <c r="P5" s="87"/>
    </row>
    <row r="6" spans="1:20" x14ac:dyDescent="0.2">
      <c r="A6" s="91" t="s">
        <v>241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20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93"/>
      <c r="P7" s="94" t="s">
        <v>242</v>
      </c>
    </row>
    <row r="8" spans="1:20" ht="13.5" thickBot="1" x14ac:dyDescent="0.25">
      <c r="A8" s="95"/>
      <c r="B8" s="96" t="s">
        <v>243</v>
      </c>
      <c r="C8" s="95"/>
      <c r="D8" s="95"/>
      <c r="E8" s="95"/>
      <c r="F8" s="97"/>
      <c r="G8" s="97"/>
      <c r="H8" s="97"/>
      <c r="I8" s="97"/>
      <c r="J8" s="98"/>
      <c r="K8" s="98"/>
      <c r="L8" s="98"/>
      <c r="M8" s="98"/>
      <c r="N8" s="93"/>
      <c r="O8" s="93"/>
      <c r="P8" s="93"/>
    </row>
    <row r="9" spans="1:20" ht="51" x14ac:dyDescent="0.2">
      <c r="A9" s="99" t="s">
        <v>244</v>
      </c>
      <c r="B9" s="100"/>
      <c r="C9" s="100"/>
      <c r="D9" s="100"/>
      <c r="E9" s="100"/>
      <c r="F9" s="100"/>
      <c r="G9" s="100"/>
      <c r="H9" s="100"/>
      <c r="I9" s="100"/>
      <c r="J9" s="101" t="s">
        <v>245</v>
      </c>
      <c r="K9" s="101" t="s">
        <v>246</v>
      </c>
      <c r="L9" s="101" t="s">
        <v>247</v>
      </c>
      <c r="M9" s="101" t="s">
        <v>248</v>
      </c>
      <c r="N9" s="101">
        <v>2022</v>
      </c>
      <c r="O9" s="101">
        <v>2023</v>
      </c>
      <c r="P9" s="102">
        <v>2024</v>
      </c>
    </row>
    <row r="10" spans="1:20" x14ac:dyDescent="0.2">
      <c r="A10" s="103" t="s">
        <v>249</v>
      </c>
      <c r="B10" s="104"/>
      <c r="C10" s="104"/>
      <c r="D10" s="104"/>
      <c r="E10" s="104"/>
      <c r="F10" s="104"/>
      <c r="G10" s="104"/>
      <c r="H10" s="104"/>
      <c r="I10" s="104"/>
      <c r="J10" s="105">
        <v>1</v>
      </c>
      <c r="K10" s="105">
        <v>0</v>
      </c>
      <c r="L10" s="106">
        <v>0</v>
      </c>
      <c r="M10" s="107">
        <v>0</v>
      </c>
      <c r="N10" s="108">
        <f>N11+N12+N13+N14+N15</f>
        <v>3201029</v>
      </c>
      <c r="O10" s="108">
        <f>O11+O12+O13+O14+O15</f>
        <v>3396860</v>
      </c>
      <c r="P10" s="109">
        <f>P11+P12+P13+P14+P15</f>
        <v>3048660</v>
      </c>
    </row>
    <row r="11" spans="1:20" s="1" customFormat="1" x14ac:dyDescent="0.2">
      <c r="A11" s="110"/>
      <c r="B11" s="111"/>
      <c r="C11" s="112" t="s">
        <v>250</v>
      </c>
      <c r="D11" s="112"/>
      <c r="E11" s="112"/>
      <c r="F11" s="112"/>
      <c r="G11" s="112"/>
      <c r="H11" s="112"/>
      <c r="I11" s="112"/>
      <c r="J11" s="113">
        <v>1</v>
      </c>
      <c r="K11" s="113">
        <v>2</v>
      </c>
      <c r="L11" s="114">
        <v>0</v>
      </c>
      <c r="M11" s="115">
        <v>0</v>
      </c>
      <c r="N11" s="116">
        <v>963408</v>
      </c>
      <c r="O11" s="116">
        <v>963408</v>
      </c>
      <c r="P11" s="117">
        <v>963408</v>
      </c>
      <c r="Q11" s="118"/>
      <c r="R11" s="119"/>
      <c r="S11" s="119"/>
      <c r="T11" s="119"/>
    </row>
    <row r="12" spans="1:20" s="1" customFormat="1" x14ac:dyDescent="0.2">
      <c r="A12" s="110"/>
      <c r="B12" s="111"/>
      <c r="C12" s="120"/>
      <c r="D12" s="120"/>
      <c r="E12" s="112" t="s">
        <v>251</v>
      </c>
      <c r="F12" s="112"/>
      <c r="G12" s="112"/>
      <c r="H12" s="112"/>
      <c r="I12" s="112"/>
      <c r="J12" s="113">
        <v>1</v>
      </c>
      <c r="K12" s="113">
        <v>4</v>
      </c>
      <c r="L12" s="114">
        <v>0</v>
      </c>
      <c r="M12" s="115">
        <v>0</v>
      </c>
      <c r="N12" s="116">
        <v>2191221</v>
      </c>
      <c r="O12" s="116">
        <v>2387052</v>
      </c>
      <c r="P12" s="117">
        <v>2038852</v>
      </c>
    </row>
    <row r="13" spans="1:20" s="1" customFormat="1" x14ac:dyDescent="0.2">
      <c r="A13" s="110"/>
      <c r="B13" s="111"/>
      <c r="C13" s="120"/>
      <c r="D13" s="120"/>
      <c r="E13" s="120"/>
      <c r="F13" s="112" t="s">
        <v>252</v>
      </c>
      <c r="G13" s="112"/>
      <c r="H13" s="112"/>
      <c r="I13" s="112"/>
      <c r="J13" s="113">
        <v>1</v>
      </c>
      <c r="K13" s="113">
        <v>6</v>
      </c>
      <c r="L13" s="114">
        <v>0</v>
      </c>
      <c r="M13" s="115">
        <v>0</v>
      </c>
      <c r="N13" s="116">
        <v>29400</v>
      </c>
      <c r="O13" s="116">
        <v>29400</v>
      </c>
      <c r="P13" s="117">
        <v>29400</v>
      </c>
    </row>
    <row r="14" spans="1:20" s="1" customFormat="1" x14ac:dyDescent="0.2">
      <c r="A14" s="121"/>
      <c r="B14" s="122"/>
      <c r="C14" s="123"/>
      <c r="D14" s="123"/>
      <c r="E14" s="123"/>
      <c r="F14" s="124" t="s">
        <v>253</v>
      </c>
      <c r="G14" s="124"/>
      <c r="H14" s="124"/>
      <c r="I14" s="125"/>
      <c r="J14" s="113">
        <v>1</v>
      </c>
      <c r="K14" s="113">
        <v>11</v>
      </c>
      <c r="L14" s="114"/>
      <c r="M14" s="115"/>
      <c r="N14" s="116">
        <v>15000</v>
      </c>
      <c r="O14" s="116">
        <v>15000</v>
      </c>
      <c r="P14" s="117">
        <v>15000</v>
      </c>
    </row>
    <row r="15" spans="1:20" s="1" customFormat="1" x14ac:dyDescent="0.2">
      <c r="A15" s="121"/>
      <c r="B15" s="122"/>
      <c r="C15" s="123"/>
      <c r="D15" s="123"/>
      <c r="E15" s="123"/>
      <c r="F15" s="126" t="s">
        <v>254</v>
      </c>
      <c r="G15" s="124"/>
      <c r="H15" s="124"/>
      <c r="I15" s="125"/>
      <c r="J15" s="105">
        <v>1</v>
      </c>
      <c r="K15" s="105">
        <v>13</v>
      </c>
      <c r="L15" s="106">
        <v>0</v>
      </c>
      <c r="M15" s="107">
        <v>0</v>
      </c>
      <c r="N15" s="108">
        <v>2000</v>
      </c>
      <c r="O15" s="108">
        <v>2000</v>
      </c>
      <c r="P15" s="109">
        <v>2000</v>
      </c>
    </row>
    <row r="16" spans="1:20" x14ac:dyDescent="0.2">
      <c r="A16" s="127" t="s">
        <v>255</v>
      </c>
      <c r="B16" s="128"/>
      <c r="C16" s="128"/>
      <c r="D16" s="128"/>
      <c r="E16" s="128"/>
      <c r="F16" s="128"/>
      <c r="G16" s="128"/>
      <c r="H16" s="128"/>
      <c r="I16" s="129"/>
      <c r="J16" s="105">
        <v>2</v>
      </c>
      <c r="K16" s="105">
        <v>0</v>
      </c>
      <c r="L16" s="106">
        <v>0</v>
      </c>
      <c r="M16" s="107">
        <v>0</v>
      </c>
      <c r="N16" s="108">
        <f>N17</f>
        <v>105400</v>
      </c>
      <c r="O16" s="108">
        <f t="shared" ref="O16:P16" si="0">O17</f>
        <v>109000</v>
      </c>
      <c r="P16" s="109">
        <f t="shared" si="0"/>
        <v>112800</v>
      </c>
    </row>
    <row r="17" spans="1:16" s="1" customFormat="1" x14ac:dyDescent="0.2">
      <c r="A17" s="110"/>
      <c r="B17" s="111"/>
      <c r="C17" s="130" t="s">
        <v>256</v>
      </c>
      <c r="D17" s="124"/>
      <c r="E17" s="124"/>
      <c r="F17" s="124"/>
      <c r="G17" s="124"/>
      <c r="H17" s="124"/>
      <c r="I17" s="125"/>
      <c r="J17" s="113">
        <v>2</v>
      </c>
      <c r="K17" s="113">
        <v>3</v>
      </c>
      <c r="L17" s="114">
        <v>0</v>
      </c>
      <c r="M17" s="115">
        <v>0</v>
      </c>
      <c r="N17" s="116">
        <v>105400</v>
      </c>
      <c r="O17" s="116">
        <v>109000</v>
      </c>
      <c r="P17" s="117">
        <v>112800</v>
      </c>
    </row>
    <row r="18" spans="1:16" x14ac:dyDescent="0.2">
      <c r="A18" s="127" t="s">
        <v>257</v>
      </c>
      <c r="B18" s="128"/>
      <c r="C18" s="128"/>
      <c r="D18" s="128"/>
      <c r="E18" s="128"/>
      <c r="F18" s="128"/>
      <c r="G18" s="128"/>
      <c r="H18" s="128"/>
      <c r="I18" s="129"/>
      <c r="J18" s="105">
        <v>3</v>
      </c>
      <c r="K18" s="105">
        <v>0</v>
      </c>
      <c r="L18" s="106">
        <v>0</v>
      </c>
      <c r="M18" s="107">
        <v>0</v>
      </c>
      <c r="N18" s="108">
        <f>N19+N20</f>
        <v>123300</v>
      </c>
      <c r="O18" s="108">
        <f>O19+O20</f>
        <v>121419</v>
      </c>
      <c r="P18" s="109">
        <f>P19+P20</f>
        <v>117300</v>
      </c>
    </row>
    <row r="19" spans="1:16" s="1" customFormat="1" x14ac:dyDescent="0.2">
      <c r="A19" s="110"/>
      <c r="B19" s="111"/>
      <c r="C19" s="130" t="s">
        <v>258</v>
      </c>
      <c r="D19" s="124"/>
      <c r="E19" s="124"/>
      <c r="F19" s="124"/>
      <c r="G19" s="124"/>
      <c r="H19" s="124"/>
      <c r="I19" s="125"/>
      <c r="J19" s="113">
        <v>3</v>
      </c>
      <c r="K19" s="113">
        <v>10</v>
      </c>
      <c r="L19" s="114">
        <v>0</v>
      </c>
      <c r="M19" s="115">
        <v>0</v>
      </c>
      <c r="N19" s="116">
        <v>117300</v>
      </c>
      <c r="O19" s="116">
        <v>117300</v>
      </c>
      <c r="P19" s="117">
        <v>117300</v>
      </c>
    </row>
    <row r="20" spans="1:16" s="1" customFormat="1" x14ac:dyDescent="0.2">
      <c r="A20" s="110"/>
      <c r="B20" s="111"/>
      <c r="C20" s="120"/>
      <c r="D20" s="120"/>
      <c r="E20" s="120"/>
      <c r="F20" s="112" t="s">
        <v>259</v>
      </c>
      <c r="G20" s="112"/>
      <c r="H20" s="112"/>
      <c r="I20" s="112"/>
      <c r="J20" s="113">
        <v>3</v>
      </c>
      <c r="K20" s="113">
        <v>14</v>
      </c>
      <c r="L20" s="114">
        <v>0</v>
      </c>
      <c r="M20" s="115">
        <v>0</v>
      </c>
      <c r="N20" s="116">
        <v>6000</v>
      </c>
      <c r="O20" s="116">
        <v>4119</v>
      </c>
      <c r="P20" s="117">
        <v>0</v>
      </c>
    </row>
    <row r="21" spans="1:16" x14ac:dyDescent="0.2">
      <c r="A21" s="127" t="s">
        <v>260</v>
      </c>
      <c r="B21" s="128"/>
      <c r="C21" s="128"/>
      <c r="D21" s="128"/>
      <c r="E21" s="128"/>
      <c r="F21" s="128"/>
      <c r="G21" s="128"/>
      <c r="H21" s="128"/>
      <c r="I21" s="129"/>
      <c r="J21" s="105">
        <v>4</v>
      </c>
      <c r="K21" s="105">
        <v>0</v>
      </c>
      <c r="L21" s="106">
        <v>0</v>
      </c>
      <c r="M21" s="107">
        <v>0</v>
      </c>
      <c r="N21" s="108">
        <f>N22+N23</f>
        <v>734000</v>
      </c>
      <c r="O21" s="108">
        <f t="shared" ref="O21" si="1">O22</f>
        <v>753000</v>
      </c>
      <c r="P21" s="109">
        <f>P22+P23</f>
        <v>1131000</v>
      </c>
    </row>
    <row r="22" spans="1:16" s="1" customFormat="1" x14ac:dyDescent="0.2">
      <c r="A22" s="110"/>
      <c r="B22" s="131"/>
      <c r="C22" s="131"/>
      <c r="D22" s="131"/>
      <c r="E22" s="131"/>
      <c r="F22" s="132" t="s">
        <v>261</v>
      </c>
      <c r="G22" s="132"/>
      <c r="H22" s="132"/>
      <c r="I22" s="132"/>
      <c r="J22" s="113">
        <v>4</v>
      </c>
      <c r="K22" s="113">
        <v>9</v>
      </c>
      <c r="L22" s="114">
        <v>0</v>
      </c>
      <c r="M22" s="115">
        <v>0</v>
      </c>
      <c r="N22" s="116">
        <v>734000</v>
      </c>
      <c r="O22" s="116">
        <v>753000</v>
      </c>
      <c r="P22" s="117">
        <v>768000</v>
      </c>
    </row>
    <row r="23" spans="1:16" s="1" customFormat="1" x14ac:dyDescent="0.2">
      <c r="A23" s="121"/>
      <c r="B23" s="133"/>
      <c r="C23" s="133"/>
      <c r="D23" s="133"/>
      <c r="E23" s="133"/>
      <c r="F23" s="134" t="s">
        <v>262</v>
      </c>
      <c r="G23" s="134"/>
      <c r="H23" s="134"/>
      <c r="I23" s="135"/>
      <c r="J23" s="113">
        <v>4</v>
      </c>
      <c r="K23" s="113">
        <v>12</v>
      </c>
      <c r="L23" s="114"/>
      <c r="M23" s="115"/>
      <c r="N23" s="116">
        <v>0</v>
      </c>
      <c r="O23" s="116">
        <v>0</v>
      </c>
      <c r="P23" s="117">
        <v>363000</v>
      </c>
    </row>
    <row r="24" spans="1:16" x14ac:dyDescent="0.2">
      <c r="A24" s="127" t="s">
        <v>263</v>
      </c>
      <c r="B24" s="128"/>
      <c r="C24" s="128"/>
      <c r="D24" s="128"/>
      <c r="E24" s="128"/>
      <c r="F24" s="128"/>
      <c r="G24" s="128"/>
      <c r="H24" s="128"/>
      <c r="I24" s="129"/>
      <c r="J24" s="105">
        <v>5</v>
      </c>
      <c r="K24" s="105">
        <v>0</v>
      </c>
      <c r="L24" s="106">
        <v>0</v>
      </c>
      <c r="M24" s="107">
        <v>0</v>
      </c>
      <c r="N24" s="108">
        <f>N25</f>
        <v>379810</v>
      </c>
      <c r="O24" s="108">
        <f t="shared" ref="O24:P24" si="2">O25</f>
        <v>0</v>
      </c>
      <c r="P24" s="109">
        <f t="shared" si="2"/>
        <v>200000</v>
      </c>
    </row>
    <row r="25" spans="1:16" s="1" customFormat="1" x14ac:dyDescent="0.2">
      <c r="A25" s="110"/>
      <c r="B25" s="111"/>
      <c r="C25" s="130" t="s">
        <v>264</v>
      </c>
      <c r="D25" s="124"/>
      <c r="E25" s="124"/>
      <c r="F25" s="124"/>
      <c r="G25" s="124"/>
      <c r="H25" s="124"/>
      <c r="I25" s="125"/>
      <c r="J25" s="113">
        <v>5</v>
      </c>
      <c r="K25" s="113">
        <v>3</v>
      </c>
      <c r="L25" s="114">
        <v>0</v>
      </c>
      <c r="M25" s="115">
        <v>0</v>
      </c>
      <c r="N25" s="116">
        <v>379810</v>
      </c>
      <c r="O25" s="116">
        <v>0</v>
      </c>
      <c r="P25" s="117">
        <v>200000</v>
      </c>
    </row>
    <row r="26" spans="1:16" x14ac:dyDescent="0.2">
      <c r="A26" s="127" t="s">
        <v>265</v>
      </c>
      <c r="B26" s="128"/>
      <c r="C26" s="128"/>
      <c r="D26" s="128"/>
      <c r="E26" s="128"/>
      <c r="F26" s="128"/>
      <c r="G26" s="128"/>
      <c r="H26" s="128"/>
      <c r="I26" s="129"/>
      <c r="J26" s="105">
        <v>8</v>
      </c>
      <c r="K26" s="105">
        <v>0</v>
      </c>
      <c r="L26" s="106">
        <v>0</v>
      </c>
      <c r="M26" s="107">
        <v>0</v>
      </c>
      <c r="N26" s="108">
        <f t="shared" ref="N26:O26" si="3">N27</f>
        <v>2350671</v>
      </c>
      <c r="O26" s="108">
        <f t="shared" si="3"/>
        <v>2132721</v>
      </c>
      <c r="P26" s="109">
        <f>P27</f>
        <v>2140140</v>
      </c>
    </row>
    <row r="27" spans="1:16" s="1" customFormat="1" x14ac:dyDescent="0.2">
      <c r="A27" s="110"/>
      <c r="B27" s="111"/>
      <c r="C27" s="130" t="s">
        <v>266</v>
      </c>
      <c r="D27" s="124"/>
      <c r="E27" s="124"/>
      <c r="F27" s="124"/>
      <c r="G27" s="124"/>
      <c r="H27" s="124"/>
      <c r="I27" s="125"/>
      <c r="J27" s="113">
        <v>8</v>
      </c>
      <c r="K27" s="113">
        <v>1</v>
      </c>
      <c r="L27" s="114">
        <v>0</v>
      </c>
      <c r="M27" s="115">
        <v>0</v>
      </c>
      <c r="N27" s="116">
        <v>2350671</v>
      </c>
      <c r="O27" s="116">
        <v>2132721</v>
      </c>
      <c r="P27" s="117">
        <v>2140140</v>
      </c>
    </row>
    <row r="28" spans="1:16" s="1" customFormat="1" x14ac:dyDescent="0.2">
      <c r="A28" s="136"/>
      <c r="B28" s="137"/>
      <c r="C28" s="138"/>
      <c r="D28" s="138"/>
      <c r="E28" s="138"/>
      <c r="F28" s="139" t="s">
        <v>267</v>
      </c>
      <c r="G28" s="126"/>
      <c r="H28" s="126"/>
      <c r="I28" s="140"/>
      <c r="J28" s="105">
        <v>10</v>
      </c>
      <c r="K28" s="105">
        <v>1</v>
      </c>
      <c r="L28" s="106"/>
      <c r="M28" s="107"/>
      <c r="N28" s="108">
        <f>N29</f>
        <v>120000</v>
      </c>
      <c r="O28" s="108">
        <f>O29</f>
        <v>120000</v>
      </c>
      <c r="P28" s="108">
        <f>P29</f>
        <v>120000</v>
      </c>
    </row>
    <row r="29" spans="1:16" s="1" customFormat="1" x14ac:dyDescent="0.2">
      <c r="A29" s="136"/>
      <c r="B29" s="137"/>
      <c r="C29" s="138"/>
      <c r="D29" s="138"/>
      <c r="E29" s="138"/>
      <c r="F29" s="130" t="s">
        <v>268</v>
      </c>
      <c r="G29" s="124"/>
      <c r="H29" s="124"/>
      <c r="I29" s="125"/>
      <c r="J29" s="113">
        <v>10</v>
      </c>
      <c r="K29" s="113">
        <v>1</v>
      </c>
      <c r="L29" s="114"/>
      <c r="M29" s="115"/>
      <c r="N29" s="116">
        <v>120000</v>
      </c>
      <c r="O29" s="116">
        <v>120000</v>
      </c>
      <c r="P29" s="116">
        <v>120000</v>
      </c>
    </row>
    <row r="30" spans="1:16" ht="13.5" thickBot="1" x14ac:dyDescent="0.25">
      <c r="F30" s="142" t="s">
        <v>269</v>
      </c>
      <c r="G30" s="142"/>
      <c r="H30" s="142"/>
      <c r="I30" s="142"/>
      <c r="J30" s="143"/>
      <c r="K30" s="143"/>
      <c r="L30" s="144"/>
      <c r="M30" s="144"/>
      <c r="N30" s="145">
        <f>N10+N16+N18+N21+N24+N26+N28</f>
        <v>7014210</v>
      </c>
      <c r="O30" s="145">
        <f>O10+O16+O18+O21+O24+O26+O28</f>
        <v>6633000</v>
      </c>
      <c r="P30" s="146">
        <f>P10+P16+P18+P21+P24+P26+P28</f>
        <v>6869900</v>
      </c>
    </row>
  </sheetData>
  <mergeCells count="29">
    <mergeCell ref="A26:I26"/>
    <mergeCell ref="C27:I27"/>
    <mergeCell ref="F28:I28"/>
    <mergeCell ref="F29:I29"/>
    <mergeCell ref="F30:I30"/>
    <mergeCell ref="F20:I20"/>
    <mergeCell ref="A21:I21"/>
    <mergeCell ref="F22:I22"/>
    <mergeCell ref="F23:I23"/>
    <mergeCell ref="A24:I24"/>
    <mergeCell ref="C25:I25"/>
    <mergeCell ref="F14:I14"/>
    <mergeCell ref="F15:I15"/>
    <mergeCell ref="A16:I16"/>
    <mergeCell ref="C17:I17"/>
    <mergeCell ref="A18:I18"/>
    <mergeCell ref="C19:I19"/>
    <mergeCell ref="A9:I9"/>
    <mergeCell ref="A10:I10"/>
    <mergeCell ref="C11:I11"/>
    <mergeCell ref="Q11:T11"/>
    <mergeCell ref="E12:I12"/>
    <mergeCell ref="F13:I13"/>
    <mergeCell ref="N1:P1"/>
    <mergeCell ref="N2:P2"/>
    <mergeCell ref="N3:P3"/>
    <mergeCell ref="N4:P4"/>
    <mergeCell ref="A6:P6"/>
    <mergeCell ref="A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F1" workbookViewId="0"/>
  </sheetViews>
  <sheetFormatPr defaultRowHeight="12.75" x14ac:dyDescent="0.2"/>
  <cols>
    <col min="1" max="1" width="0.140625" style="141" hidden="1" customWidth="1"/>
    <col min="2" max="4" width="10.28515625" style="141" hidden="1" customWidth="1"/>
    <col min="5" max="5" width="3.140625" style="141" hidden="1" customWidth="1"/>
    <col min="6" max="8" width="9.140625" style="147"/>
    <col min="9" max="9" width="19.42578125" style="147" customWidth="1"/>
    <col min="10" max="10" width="5.5703125" style="148" customWidth="1"/>
    <col min="11" max="11" width="4.85546875" style="148" customWidth="1"/>
    <col min="12" max="12" width="10.85546875" style="148" customWidth="1"/>
    <col min="13" max="13" width="5.140625" style="148" customWidth="1"/>
    <col min="14" max="14" width="11.5703125" style="148" customWidth="1"/>
    <col min="15" max="15" width="11.85546875" style="148" customWidth="1"/>
    <col min="16" max="16" width="11.7109375" style="148" customWidth="1"/>
  </cols>
  <sheetData>
    <row r="1" spans="1:16" x14ac:dyDescent="0.2">
      <c r="A1" s="85"/>
      <c r="B1" s="85"/>
      <c r="C1" s="85"/>
      <c r="D1" s="85"/>
      <c r="E1" s="85"/>
      <c r="F1" s="86"/>
      <c r="G1" s="86"/>
      <c r="H1" s="86"/>
      <c r="I1" s="86"/>
      <c r="J1" s="87"/>
      <c r="K1" s="87"/>
      <c r="L1" s="88"/>
      <c r="M1" s="89" t="s">
        <v>270</v>
      </c>
      <c r="N1" s="89"/>
      <c r="O1" s="89"/>
      <c r="P1" s="89"/>
    </row>
    <row r="2" spans="1:16" x14ac:dyDescent="0.2">
      <c r="A2" s="85"/>
      <c r="B2" s="85"/>
      <c r="C2" s="85"/>
      <c r="D2" s="85"/>
      <c r="E2" s="85"/>
      <c r="F2" s="86"/>
      <c r="G2" s="86"/>
      <c r="H2" s="86"/>
      <c r="I2" s="86"/>
      <c r="J2" s="87"/>
      <c r="K2" s="87"/>
      <c r="L2" s="88"/>
      <c r="M2" s="89" t="s">
        <v>66</v>
      </c>
      <c r="N2" s="89"/>
      <c r="O2" s="89"/>
      <c r="P2" s="89"/>
    </row>
    <row r="3" spans="1:16" x14ac:dyDescent="0.2">
      <c r="A3" s="85"/>
      <c r="B3" s="85"/>
      <c r="C3" s="85"/>
      <c r="D3" s="85"/>
      <c r="E3" s="85"/>
      <c r="F3" s="86"/>
      <c r="G3" s="86"/>
      <c r="H3" s="86"/>
      <c r="I3" s="86"/>
      <c r="J3" s="87"/>
      <c r="K3" s="87"/>
      <c r="L3" s="88"/>
      <c r="M3" s="89" t="s">
        <v>31</v>
      </c>
      <c r="N3" s="89"/>
      <c r="O3" s="89"/>
      <c r="P3" s="89"/>
    </row>
    <row r="4" spans="1:16" x14ac:dyDescent="0.2">
      <c r="A4" s="85"/>
      <c r="B4" s="85"/>
      <c r="C4" s="85"/>
      <c r="D4" s="85"/>
      <c r="E4" s="85"/>
      <c r="F4" s="86"/>
      <c r="G4" s="86"/>
      <c r="H4" s="86"/>
      <c r="I4" s="86"/>
      <c r="J4" s="87"/>
      <c r="K4" s="87"/>
      <c r="L4" s="88"/>
      <c r="M4" s="89" t="s">
        <v>32</v>
      </c>
      <c r="N4" s="89"/>
      <c r="O4" s="89"/>
      <c r="P4" s="89"/>
    </row>
    <row r="5" spans="1:16" ht="18.75" x14ac:dyDescent="0.3">
      <c r="A5" s="85"/>
      <c r="B5" s="85"/>
      <c r="C5" s="85"/>
      <c r="D5" s="85"/>
      <c r="E5" s="85"/>
      <c r="F5" s="86"/>
      <c r="G5" s="86"/>
      <c r="H5" s="86"/>
      <c r="I5" s="86"/>
      <c r="J5" s="149"/>
      <c r="K5" s="149"/>
      <c r="L5" s="149"/>
      <c r="M5" s="88"/>
      <c r="N5" s="87"/>
      <c r="O5" s="87"/>
      <c r="P5" s="87"/>
    </row>
    <row r="6" spans="1:16" ht="67.5" customHeight="1" x14ac:dyDescent="0.2">
      <c r="A6" s="91" t="s">
        <v>271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93"/>
      <c r="P7" s="94" t="s">
        <v>242</v>
      </c>
    </row>
    <row r="8" spans="1:16" ht="13.5" thickBot="1" x14ac:dyDescent="0.25">
      <c r="A8" s="95"/>
      <c r="B8" s="96" t="s">
        <v>243</v>
      </c>
      <c r="C8" s="95"/>
      <c r="D8" s="95"/>
      <c r="E8" s="95"/>
      <c r="F8" s="97"/>
      <c r="G8" s="97"/>
      <c r="H8" s="97"/>
      <c r="I8" s="97"/>
      <c r="J8" s="98"/>
      <c r="K8" s="98"/>
      <c r="L8" s="98"/>
      <c r="M8" s="98"/>
      <c r="N8" s="93"/>
      <c r="O8" s="93"/>
      <c r="P8" s="93"/>
    </row>
    <row r="9" spans="1:16" x14ac:dyDescent="0.2">
      <c r="A9" s="99" t="s">
        <v>39</v>
      </c>
      <c r="B9" s="100"/>
      <c r="C9" s="100"/>
      <c r="D9" s="100"/>
      <c r="E9" s="100"/>
      <c r="F9" s="100"/>
      <c r="G9" s="100"/>
      <c r="H9" s="100"/>
      <c r="I9" s="100"/>
      <c r="J9" s="101" t="s">
        <v>245</v>
      </c>
      <c r="K9" s="101" t="s">
        <v>246</v>
      </c>
      <c r="L9" s="101" t="s">
        <v>247</v>
      </c>
      <c r="M9" s="101" t="s">
        <v>248</v>
      </c>
      <c r="N9" s="101">
        <v>2022</v>
      </c>
      <c r="O9" s="101">
        <v>2023</v>
      </c>
      <c r="P9" s="102">
        <v>2024</v>
      </c>
    </row>
    <row r="10" spans="1:16" x14ac:dyDescent="0.2">
      <c r="A10" s="103" t="s">
        <v>249</v>
      </c>
      <c r="B10" s="104"/>
      <c r="C10" s="104"/>
      <c r="D10" s="104"/>
      <c r="E10" s="104"/>
      <c r="F10" s="104"/>
      <c r="G10" s="104"/>
      <c r="H10" s="104"/>
      <c r="I10" s="104"/>
      <c r="J10" s="105">
        <v>1</v>
      </c>
      <c r="K10" s="105">
        <v>0</v>
      </c>
      <c r="L10" s="106">
        <v>0</v>
      </c>
      <c r="M10" s="107">
        <v>0</v>
      </c>
      <c r="N10" s="108">
        <f>N11+N16++N24+N29+N33+N78</f>
        <v>3321029</v>
      </c>
      <c r="O10" s="108">
        <f>O11+O16+O24+O29+O33</f>
        <v>3396860</v>
      </c>
      <c r="P10" s="109">
        <f>P11+P16+P24+P29+P33</f>
        <v>3048660</v>
      </c>
    </row>
    <row r="11" spans="1:16" ht="39.75" customHeight="1" x14ac:dyDescent="0.2">
      <c r="A11" s="150"/>
      <c r="B11" s="151"/>
      <c r="C11" s="152" t="s">
        <v>250</v>
      </c>
      <c r="D11" s="152"/>
      <c r="E11" s="152"/>
      <c r="F11" s="152"/>
      <c r="G11" s="152"/>
      <c r="H11" s="152"/>
      <c r="I11" s="152"/>
      <c r="J11" s="105">
        <v>1</v>
      </c>
      <c r="K11" s="105">
        <v>2</v>
      </c>
      <c r="L11" s="106">
        <v>0</v>
      </c>
      <c r="M11" s="107">
        <v>0</v>
      </c>
      <c r="N11" s="108">
        <f>N12</f>
        <v>963408</v>
      </c>
      <c r="O11" s="108">
        <f t="shared" ref="N11:Q14" si="0">O12</f>
        <v>963408</v>
      </c>
      <c r="P11" s="109">
        <f t="shared" si="0"/>
        <v>963408</v>
      </c>
    </row>
    <row r="12" spans="1:16" s="154" customFormat="1" ht="51.75" customHeight="1" x14ac:dyDescent="0.2">
      <c r="A12" s="150"/>
      <c r="B12" s="151"/>
      <c r="C12" s="153"/>
      <c r="D12" s="112" t="s">
        <v>272</v>
      </c>
      <c r="E12" s="112"/>
      <c r="F12" s="112"/>
      <c r="G12" s="112"/>
      <c r="H12" s="112"/>
      <c r="I12" s="112"/>
      <c r="J12" s="113">
        <v>1</v>
      </c>
      <c r="K12" s="113">
        <v>2</v>
      </c>
      <c r="L12" s="114">
        <v>6300000000</v>
      </c>
      <c r="M12" s="115">
        <v>0</v>
      </c>
      <c r="N12" s="116">
        <f t="shared" si="0"/>
        <v>963408</v>
      </c>
      <c r="O12" s="116">
        <f t="shared" si="0"/>
        <v>963408</v>
      </c>
      <c r="P12" s="117">
        <f t="shared" si="0"/>
        <v>963408</v>
      </c>
    </row>
    <row r="13" spans="1:16" ht="39.75" customHeight="1" x14ac:dyDescent="0.2">
      <c r="A13" s="150"/>
      <c r="B13" s="151"/>
      <c r="C13" s="153"/>
      <c r="D13" s="120"/>
      <c r="E13" s="112" t="s">
        <v>273</v>
      </c>
      <c r="F13" s="112"/>
      <c r="G13" s="112"/>
      <c r="H13" s="112"/>
      <c r="I13" s="112"/>
      <c r="J13" s="113">
        <v>1</v>
      </c>
      <c r="K13" s="113">
        <v>2</v>
      </c>
      <c r="L13" s="114">
        <v>6310000000</v>
      </c>
      <c r="M13" s="115">
        <v>0</v>
      </c>
      <c r="N13" s="116">
        <f t="shared" si="0"/>
        <v>963408</v>
      </c>
      <c r="O13" s="116">
        <f t="shared" si="0"/>
        <v>963408</v>
      </c>
      <c r="P13" s="117">
        <f t="shared" si="0"/>
        <v>963408</v>
      </c>
    </row>
    <row r="14" spans="1:16" x14ac:dyDescent="0.2">
      <c r="A14" s="150"/>
      <c r="B14" s="151"/>
      <c r="C14" s="153"/>
      <c r="D14" s="120"/>
      <c r="E14" s="112" t="s">
        <v>274</v>
      </c>
      <c r="F14" s="112"/>
      <c r="G14" s="112"/>
      <c r="H14" s="112"/>
      <c r="I14" s="112"/>
      <c r="J14" s="113">
        <v>1</v>
      </c>
      <c r="K14" s="113">
        <v>2</v>
      </c>
      <c r="L14" s="114">
        <v>6310010010</v>
      </c>
      <c r="M14" s="115">
        <v>0</v>
      </c>
      <c r="N14" s="116">
        <f t="shared" si="0"/>
        <v>963408</v>
      </c>
      <c r="O14" s="116">
        <f t="shared" si="0"/>
        <v>963408</v>
      </c>
      <c r="P14" s="117">
        <f t="shared" si="0"/>
        <v>963408</v>
      </c>
    </row>
    <row r="15" spans="1:16" ht="26.25" customHeight="1" x14ac:dyDescent="0.2">
      <c r="A15" s="150"/>
      <c r="B15" s="151"/>
      <c r="C15" s="153"/>
      <c r="D15" s="120"/>
      <c r="E15" s="112" t="s">
        <v>275</v>
      </c>
      <c r="F15" s="112"/>
      <c r="G15" s="112"/>
      <c r="H15" s="112"/>
      <c r="I15" s="112"/>
      <c r="J15" s="113">
        <v>1</v>
      </c>
      <c r="K15" s="113">
        <v>2</v>
      </c>
      <c r="L15" s="114">
        <v>6310010010</v>
      </c>
      <c r="M15" s="115">
        <v>120</v>
      </c>
      <c r="N15" s="116">
        <v>963408</v>
      </c>
      <c r="O15" s="116">
        <v>963408</v>
      </c>
      <c r="P15" s="117">
        <v>963408</v>
      </c>
    </row>
    <row r="16" spans="1:16" ht="57.75" customHeight="1" x14ac:dyDescent="0.2">
      <c r="A16" s="150"/>
      <c r="B16" s="151"/>
      <c r="C16" s="153"/>
      <c r="D16" s="153"/>
      <c r="E16" s="152" t="s">
        <v>251</v>
      </c>
      <c r="F16" s="152"/>
      <c r="G16" s="152"/>
      <c r="H16" s="152"/>
      <c r="I16" s="152"/>
      <c r="J16" s="105">
        <v>1</v>
      </c>
      <c r="K16" s="105">
        <v>4</v>
      </c>
      <c r="L16" s="106">
        <v>0</v>
      </c>
      <c r="M16" s="107">
        <v>0</v>
      </c>
      <c r="N16" s="108">
        <f t="shared" ref="N16:P18" si="1">N17</f>
        <v>2191221</v>
      </c>
      <c r="O16" s="108">
        <f t="shared" si="1"/>
        <v>2387052</v>
      </c>
      <c r="P16" s="109">
        <f t="shared" si="1"/>
        <v>2038852</v>
      </c>
    </row>
    <row r="17" spans="1:16" s="154" customFormat="1" ht="56.25" customHeight="1" x14ac:dyDescent="0.2">
      <c r="A17" s="110"/>
      <c r="B17" s="111"/>
      <c r="C17" s="112" t="s">
        <v>272</v>
      </c>
      <c r="D17" s="112"/>
      <c r="E17" s="112"/>
      <c r="F17" s="112"/>
      <c r="G17" s="112"/>
      <c r="H17" s="112"/>
      <c r="I17" s="112"/>
      <c r="J17" s="113">
        <v>1</v>
      </c>
      <c r="K17" s="113">
        <v>4</v>
      </c>
      <c r="L17" s="114">
        <v>6300000000</v>
      </c>
      <c r="M17" s="115">
        <v>0</v>
      </c>
      <c r="N17" s="116">
        <f t="shared" si="1"/>
        <v>2191221</v>
      </c>
      <c r="O17" s="116">
        <f t="shared" si="1"/>
        <v>2387052</v>
      </c>
      <c r="P17" s="117">
        <f t="shared" si="1"/>
        <v>2038852</v>
      </c>
    </row>
    <row r="18" spans="1:16" ht="39.75" customHeight="1" x14ac:dyDescent="0.2">
      <c r="A18" s="150"/>
      <c r="B18" s="151"/>
      <c r="C18" s="153"/>
      <c r="D18" s="112" t="s">
        <v>273</v>
      </c>
      <c r="E18" s="112"/>
      <c r="F18" s="112"/>
      <c r="G18" s="112"/>
      <c r="H18" s="112"/>
      <c r="I18" s="112"/>
      <c r="J18" s="113">
        <v>1</v>
      </c>
      <c r="K18" s="113">
        <v>4</v>
      </c>
      <c r="L18" s="114">
        <v>6310000000</v>
      </c>
      <c r="M18" s="115">
        <v>0</v>
      </c>
      <c r="N18" s="116">
        <f t="shared" si="1"/>
        <v>2191221</v>
      </c>
      <c r="O18" s="116">
        <f t="shared" si="1"/>
        <v>2387052</v>
      </c>
      <c r="P18" s="117">
        <f t="shared" si="1"/>
        <v>2038852</v>
      </c>
    </row>
    <row r="19" spans="1:16" ht="15.75" customHeight="1" x14ac:dyDescent="0.2">
      <c r="A19" s="150"/>
      <c r="B19" s="151"/>
      <c r="C19" s="153"/>
      <c r="D19" s="120"/>
      <c r="E19" s="112" t="s">
        <v>276</v>
      </c>
      <c r="F19" s="112"/>
      <c r="G19" s="112"/>
      <c r="H19" s="112"/>
      <c r="I19" s="112"/>
      <c r="J19" s="113">
        <v>1</v>
      </c>
      <c r="K19" s="113">
        <v>4</v>
      </c>
      <c r="L19" s="114">
        <v>6310010020</v>
      </c>
      <c r="M19" s="115">
        <v>0</v>
      </c>
      <c r="N19" s="116">
        <f>N20+N21+N22+N23</f>
        <v>2191221</v>
      </c>
      <c r="O19" s="116">
        <f>O20+O21+O22+O23</f>
        <v>2387052</v>
      </c>
      <c r="P19" s="117">
        <f>P20+P21+P22+P23</f>
        <v>2038852</v>
      </c>
    </row>
    <row r="20" spans="1:16" ht="26.25" customHeight="1" x14ac:dyDescent="0.2">
      <c r="A20" s="150"/>
      <c r="B20" s="151"/>
      <c r="C20" s="153"/>
      <c r="D20" s="120"/>
      <c r="E20" s="120"/>
      <c r="F20" s="112" t="s">
        <v>275</v>
      </c>
      <c r="G20" s="112"/>
      <c r="H20" s="112"/>
      <c r="I20" s="112"/>
      <c r="J20" s="113">
        <v>1</v>
      </c>
      <c r="K20" s="113">
        <v>4</v>
      </c>
      <c r="L20" s="114">
        <v>6310010020</v>
      </c>
      <c r="M20" s="115" t="s">
        <v>277</v>
      </c>
      <c r="N20" s="116">
        <v>1934121</v>
      </c>
      <c r="O20" s="116">
        <v>1934121</v>
      </c>
      <c r="P20" s="117">
        <v>1934121</v>
      </c>
    </row>
    <row r="21" spans="1:16" ht="27.75" customHeight="1" x14ac:dyDescent="0.2">
      <c r="A21" s="150"/>
      <c r="B21" s="151"/>
      <c r="C21" s="153"/>
      <c r="D21" s="120"/>
      <c r="E21" s="120"/>
      <c r="F21" s="112" t="s">
        <v>278</v>
      </c>
      <c r="G21" s="112"/>
      <c r="H21" s="112"/>
      <c r="I21" s="112"/>
      <c r="J21" s="113">
        <v>1</v>
      </c>
      <c r="K21" s="113">
        <v>4</v>
      </c>
      <c r="L21" s="114">
        <v>6310010020</v>
      </c>
      <c r="M21" s="115" t="s">
        <v>279</v>
      </c>
      <c r="N21" s="116">
        <v>228000</v>
      </c>
      <c r="O21" s="116">
        <v>423831</v>
      </c>
      <c r="P21" s="117">
        <v>75631</v>
      </c>
    </row>
    <row r="22" spans="1:16" x14ac:dyDescent="0.2">
      <c r="A22" s="150"/>
      <c r="B22" s="151"/>
      <c r="C22" s="153"/>
      <c r="D22" s="120"/>
      <c r="E22" s="120"/>
      <c r="F22" s="112" t="s">
        <v>112</v>
      </c>
      <c r="G22" s="112"/>
      <c r="H22" s="112"/>
      <c r="I22" s="112"/>
      <c r="J22" s="113">
        <v>1</v>
      </c>
      <c r="K22" s="113">
        <v>4</v>
      </c>
      <c r="L22" s="114">
        <v>6310010020</v>
      </c>
      <c r="M22" s="115">
        <v>540</v>
      </c>
      <c r="N22" s="116">
        <v>21100</v>
      </c>
      <c r="O22" s="116">
        <v>21100</v>
      </c>
      <c r="P22" s="117">
        <v>21100</v>
      </c>
    </row>
    <row r="23" spans="1:16" x14ac:dyDescent="0.2">
      <c r="A23" s="150"/>
      <c r="B23" s="151"/>
      <c r="C23" s="153"/>
      <c r="D23" s="120"/>
      <c r="E23" s="120"/>
      <c r="F23" s="112" t="s">
        <v>280</v>
      </c>
      <c r="G23" s="112"/>
      <c r="H23" s="112"/>
      <c r="I23" s="112"/>
      <c r="J23" s="113">
        <v>1</v>
      </c>
      <c r="K23" s="113">
        <v>4</v>
      </c>
      <c r="L23" s="114">
        <v>6310010020</v>
      </c>
      <c r="M23" s="115">
        <v>850</v>
      </c>
      <c r="N23" s="116">
        <v>8000</v>
      </c>
      <c r="O23" s="116">
        <v>8000</v>
      </c>
      <c r="P23" s="117">
        <v>8000</v>
      </c>
    </row>
    <row r="24" spans="1:16" x14ac:dyDescent="0.2">
      <c r="A24" s="150"/>
      <c r="B24" s="151"/>
      <c r="C24" s="153"/>
      <c r="D24" s="120"/>
      <c r="E24" s="120"/>
      <c r="F24" s="152" t="s">
        <v>252</v>
      </c>
      <c r="G24" s="152"/>
      <c r="H24" s="152"/>
      <c r="I24" s="152"/>
      <c r="J24" s="105">
        <v>1</v>
      </c>
      <c r="K24" s="105">
        <v>6</v>
      </c>
      <c r="L24" s="106">
        <v>0</v>
      </c>
      <c r="M24" s="107">
        <v>0</v>
      </c>
      <c r="N24" s="108">
        <f t="shared" ref="N24:P27" si="2">N25</f>
        <v>29400</v>
      </c>
      <c r="O24" s="108">
        <f t="shared" si="2"/>
        <v>29400</v>
      </c>
      <c r="P24" s="109">
        <f t="shared" si="2"/>
        <v>29400</v>
      </c>
    </row>
    <row r="25" spans="1:16" ht="51.75" customHeight="1" x14ac:dyDescent="0.2">
      <c r="A25" s="150"/>
      <c r="B25" s="151"/>
      <c r="C25" s="153"/>
      <c r="D25" s="120"/>
      <c r="E25" s="120"/>
      <c r="F25" s="112" t="s">
        <v>272</v>
      </c>
      <c r="G25" s="112"/>
      <c r="H25" s="112"/>
      <c r="I25" s="112"/>
      <c r="J25" s="113">
        <v>1</v>
      </c>
      <c r="K25" s="113">
        <v>6</v>
      </c>
      <c r="L25" s="114">
        <v>6300000000</v>
      </c>
      <c r="M25" s="115">
        <v>0</v>
      </c>
      <c r="N25" s="116">
        <f>N26</f>
        <v>29400</v>
      </c>
      <c r="O25" s="116">
        <f>O26</f>
        <v>29400</v>
      </c>
      <c r="P25" s="117">
        <f>P26</f>
        <v>29400</v>
      </c>
    </row>
    <row r="26" spans="1:16" ht="39.75" customHeight="1" x14ac:dyDescent="0.2">
      <c r="A26" s="150"/>
      <c r="B26" s="151"/>
      <c r="C26" s="153"/>
      <c r="D26" s="120"/>
      <c r="E26" s="120"/>
      <c r="F26" s="112" t="s">
        <v>273</v>
      </c>
      <c r="G26" s="112"/>
      <c r="H26" s="112"/>
      <c r="I26" s="112"/>
      <c r="J26" s="113">
        <v>1</v>
      </c>
      <c r="K26" s="113">
        <v>6</v>
      </c>
      <c r="L26" s="155">
        <v>6310000000</v>
      </c>
      <c r="M26" s="115">
        <v>0</v>
      </c>
      <c r="N26" s="116">
        <f t="shared" si="2"/>
        <v>29400</v>
      </c>
      <c r="O26" s="116">
        <f t="shared" si="2"/>
        <v>29400</v>
      </c>
      <c r="P26" s="117">
        <f t="shared" si="2"/>
        <v>29400</v>
      </c>
    </row>
    <row r="27" spans="1:16" ht="43.5" customHeight="1" x14ac:dyDescent="0.2">
      <c r="A27" s="150"/>
      <c r="B27" s="151"/>
      <c r="C27" s="153"/>
      <c r="D27" s="120"/>
      <c r="E27" s="120"/>
      <c r="F27" s="112" t="s">
        <v>281</v>
      </c>
      <c r="G27" s="112"/>
      <c r="H27" s="112"/>
      <c r="I27" s="112"/>
      <c r="J27" s="113">
        <v>1</v>
      </c>
      <c r="K27" s="113">
        <v>6</v>
      </c>
      <c r="L27" s="155">
        <v>6310010080</v>
      </c>
      <c r="M27" s="115">
        <v>0</v>
      </c>
      <c r="N27" s="116">
        <f t="shared" si="2"/>
        <v>29400</v>
      </c>
      <c r="O27" s="116">
        <f t="shared" si="2"/>
        <v>29400</v>
      </c>
      <c r="P27" s="117">
        <f t="shared" si="2"/>
        <v>29400</v>
      </c>
    </row>
    <row r="28" spans="1:16" x14ac:dyDescent="0.2">
      <c r="A28" s="150"/>
      <c r="B28" s="151"/>
      <c r="C28" s="153"/>
      <c r="D28" s="120"/>
      <c r="E28" s="120"/>
      <c r="F28" s="112" t="s">
        <v>112</v>
      </c>
      <c r="G28" s="112"/>
      <c r="H28" s="112"/>
      <c r="I28" s="112"/>
      <c r="J28" s="113">
        <v>1</v>
      </c>
      <c r="K28" s="113">
        <v>6</v>
      </c>
      <c r="L28" s="155">
        <v>6310010080</v>
      </c>
      <c r="M28" s="115">
        <v>540</v>
      </c>
      <c r="N28" s="116">
        <v>29400</v>
      </c>
      <c r="O28" s="116">
        <v>29400</v>
      </c>
      <c r="P28" s="117">
        <v>29400</v>
      </c>
    </row>
    <row r="29" spans="1:16" x14ac:dyDescent="0.2">
      <c r="A29" s="156"/>
      <c r="B29" s="157"/>
      <c r="C29" s="158"/>
      <c r="D29" s="123"/>
      <c r="E29" s="123"/>
      <c r="F29" s="126" t="s">
        <v>253</v>
      </c>
      <c r="G29" s="126"/>
      <c r="H29" s="126"/>
      <c r="I29" s="140"/>
      <c r="J29" s="105">
        <v>1</v>
      </c>
      <c r="K29" s="105">
        <v>11</v>
      </c>
      <c r="L29" s="159">
        <v>0</v>
      </c>
      <c r="M29" s="107">
        <v>0</v>
      </c>
      <c r="N29" s="108">
        <f t="shared" ref="N29:P31" si="3">N30</f>
        <v>15000</v>
      </c>
      <c r="O29" s="108">
        <f t="shared" si="3"/>
        <v>15000</v>
      </c>
      <c r="P29" s="109">
        <f t="shared" si="3"/>
        <v>15000</v>
      </c>
    </row>
    <row r="30" spans="1:16" ht="25.5" customHeight="1" x14ac:dyDescent="0.2">
      <c r="A30" s="156"/>
      <c r="B30" s="157"/>
      <c r="C30" s="158"/>
      <c r="D30" s="123"/>
      <c r="E30" s="123"/>
      <c r="F30" s="124" t="s">
        <v>282</v>
      </c>
      <c r="G30" s="124"/>
      <c r="H30" s="124"/>
      <c r="I30" s="125"/>
      <c r="J30" s="113">
        <v>1</v>
      </c>
      <c r="K30" s="113">
        <v>11</v>
      </c>
      <c r="L30" s="155">
        <v>7700000000</v>
      </c>
      <c r="M30" s="115">
        <v>0</v>
      </c>
      <c r="N30" s="116">
        <f t="shared" si="3"/>
        <v>15000</v>
      </c>
      <c r="O30" s="116">
        <f t="shared" si="3"/>
        <v>15000</v>
      </c>
      <c r="P30" s="117">
        <f t="shared" si="3"/>
        <v>15000</v>
      </c>
    </row>
    <row r="31" spans="1:16" ht="25.5" customHeight="1" x14ac:dyDescent="0.2">
      <c r="A31" s="156"/>
      <c r="B31" s="157"/>
      <c r="C31" s="158"/>
      <c r="D31" s="123"/>
      <c r="E31" s="123"/>
      <c r="F31" s="124" t="s">
        <v>283</v>
      </c>
      <c r="G31" s="124"/>
      <c r="H31" s="124"/>
      <c r="I31" s="125"/>
      <c r="J31" s="113">
        <v>1</v>
      </c>
      <c r="K31" s="113">
        <v>11</v>
      </c>
      <c r="L31" s="155">
        <v>7700000040</v>
      </c>
      <c r="M31" s="115">
        <v>0</v>
      </c>
      <c r="N31" s="116">
        <f t="shared" si="3"/>
        <v>15000</v>
      </c>
      <c r="O31" s="116">
        <f t="shared" si="3"/>
        <v>15000</v>
      </c>
      <c r="P31" s="117">
        <f t="shared" si="3"/>
        <v>15000</v>
      </c>
    </row>
    <row r="32" spans="1:16" x14ac:dyDescent="0.2">
      <c r="A32" s="156"/>
      <c r="B32" s="157"/>
      <c r="C32" s="158"/>
      <c r="D32" s="123"/>
      <c r="E32" s="123"/>
      <c r="F32" s="124" t="s">
        <v>284</v>
      </c>
      <c r="G32" s="124"/>
      <c r="H32" s="124"/>
      <c r="I32" s="125"/>
      <c r="J32" s="113">
        <v>1</v>
      </c>
      <c r="K32" s="113">
        <v>11</v>
      </c>
      <c r="L32" s="155">
        <v>7700000040</v>
      </c>
      <c r="M32" s="115">
        <v>870</v>
      </c>
      <c r="N32" s="116">
        <v>15000</v>
      </c>
      <c r="O32" s="116">
        <v>15000</v>
      </c>
      <c r="P32" s="117">
        <v>15000</v>
      </c>
    </row>
    <row r="33" spans="1:16" x14ac:dyDescent="0.2">
      <c r="A33" s="156"/>
      <c r="B33" s="157"/>
      <c r="C33" s="158"/>
      <c r="D33" s="123"/>
      <c r="E33" s="123"/>
      <c r="F33" s="160" t="s">
        <v>254</v>
      </c>
      <c r="G33" s="161"/>
      <c r="H33" s="161"/>
      <c r="I33" s="162"/>
      <c r="J33" s="105">
        <v>1</v>
      </c>
      <c r="K33" s="105">
        <v>13</v>
      </c>
      <c r="L33" s="159">
        <v>0</v>
      </c>
      <c r="M33" s="107">
        <v>0</v>
      </c>
      <c r="N33" s="108">
        <f t="shared" ref="N33:P35" si="4">N34</f>
        <v>2000</v>
      </c>
      <c r="O33" s="108">
        <f t="shared" si="4"/>
        <v>2000</v>
      </c>
      <c r="P33" s="109">
        <f t="shared" si="4"/>
        <v>2000</v>
      </c>
    </row>
    <row r="34" spans="1:16" ht="26.25" customHeight="1" x14ac:dyDescent="0.2">
      <c r="A34" s="156"/>
      <c r="B34" s="157"/>
      <c r="C34" s="158"/>
      <c r="D34" s="123"/>
      <c r="E34" s="123"/>
      <c r="F34" s="124" t="s">
        <v>285</v>
      </c>
      <c r="G34" s="124"/>
      <c r="H34" s="124"/>
      <c r="I34" s="125"/>
      <c r="J34" s="113">
        <v>1</v>
      </c>
      <c r="K34" s="113">
        <v>13</v>
      </c>
      <c r="L34" s="163">
        <v>7700000000</v>
      </c>
      <c r="M34" s="115">
        <v>0</v>
      </c>
      <c r="N34" s="116">
        <f t="shared" si="4"/>
        <v>2000</v>
      </c>
      <c r="O34" s="116">
        <f t="shared" si="4"/>
        <v>2000</v>
      </c>
      <c r="P34" s="117">
        <f t="shared" si="4"/>
        <v>2000</v>
      </c>
    </row>
    <row r="35" spans="1:16" ht="27" customHeight="1" x14ac:dyDescent="0.2">
      <c r="A35" s="156"/>
      <c r="B35" s="157"/>
      <c r="C35" s="158"/>
      <c r="D35" s="123"/>
      <c r="E35" s="123"/>
      <c r="F35" s="124" t="s">
        <v>286</v>
      </c>
      <c r="G35" s="124"/>
      <c r="H35" s="124"/>
      <c r="I35" s="125"/>
      <c r="J35" s="113">
        <v>1</v>
      </c>
      <c r="K35" s="113">
        <v>13</v>
      </c>
      <c r="L35" s="155">
        <v>7700095100</v>
      </c>
      <c r="M35" s="115">
        <v>0</v>
      </c>
      <c r="N35" s="116">
        <f t="shared" si="4"/>
        <v>2000</v>
      </c>
      <c r="O35" s="116">
        <f t="shared" si="4"/>
        <v>2000</v>
      </c>
      <c r="P35" s="117">
        <f t="shared" si="4"/>
        <v>2000</v>
      </c>
    </row>
    <row r="36" spans="1:16" ht="14.25" customHeight="1" x14ac:dyDescent="0.2">
      <c r="A36" s="156"/>
      <c r="B36" s="157"/>
      <c r="C36" s="158"/>
      <c r="D36" s="123"/>
      <c r="E36" s="123"/>
      <c r="F36" s="124" t="s">
        <v>287</v>
      </c>
      <c r="G36" s="124"/>
      <c r="H36" s="124"/>
      <c r="I36" s="125"/>
      <c r="J36" s="113">
        <v>1</v>
      </c>
      <c r="K36" s="113">
        <v>13</v>
      </c>
      <c r="L36" s="155">
        <v>7700095100</v>
      </c>
      <c r="M36" s="115">
        <v>850</v>
      </c>
      <c r="N36" s="116">
        <v>2000</v>
      </c>
      <c r="O36" s="116">
        <v>2000</v>
      </c>
      <c r="P36" s="117">
        <v>2000</v>
      </c>
    </row>
    <row r="37" spans="1:16" ht="12.75" customHeight="1" x14ac:dyDescent="0.2">
      <c r="A37" s="127" t="s">
        <v>255</v>
      </c>
      <c r="B37" s="128"/>
      <c r="C37" s="128"/>
      <c r="D37" s="128"/>
      <c r="E37" s="128"/>
      <c r="F37" s="128"/>
      <c r="G37" s="128"/>
      <c r="H37" s="128"/>
      <c r="I37" s="129"/>
      <c r="J37" s="105">
        <v>2</v>
      </c>
      <c r="K37" s="105">
        <v>0</v>
      </c>
      <c r="L37" s="106">
        <v>0</v>
      </c>
      <c r="M37" s="107">
        <v>0</v>
      </c>
      <c r="N37" s="108">
        <f t="shared" ref="N37:P40" si="5">N38</f>
        <v>105400</v>
      </c>
      <c r="O37" s="108">
        <f t="shared" si="5"/>
        <v>109000</v>
      </c>
      <c r="P37" s="109">
        <f t="shared" si="5"/>
        <v>112800</v>
      </c>
    </row>
    <row r="38" spans="1:16" ht="12.75" customHeight="1" x14ac:dyDescent="0.2">
      <c r="A38" s="150"/>
      <c r="B38" s="151"/>
      <c r="C38" s="139" t="s">
        <v>256</v>
      </c>
      <c r="D38" s="126"/>
      <c r="E38" s="126"/>
      <c r="F38" s="126"/>
      <c r="G38" s="126"/>
      <c r="H38" s="126"/>
      <c r="I38" s="140"/>
      <c r="J38" s="105">
        <v>2</v>
      </c>
      <c r="K38" s="105">
        <v>3</v>
      </c>
      <c r="L38" s="106">
        <v>0</v>
      </c>
      <c r="M38" s="107">
        <v>0</v>
      </c>
      <c r="N38" s="108">
        <f t="shared" si="5"/>
        <v>105400</v>
      </c>
      <c r="O38" s="108">
        <f t="shared" si="5"/>
        <v>109000</v>
      </c>
      <c r="P38" s="109">
        <f t="shared" si="5"/>
        <v>112800</v>
      </c>
    </row>
    <row r="39" spans="1:16" s="154" customFormat="1" ht="51.75" customHeight="1" x14ac:dyDescent="0.2">
      <c r="A39" s="150"/>
      <c r="B39" s="151"/>
      <c r="C39" s="153"/>
      <c r="D39" s="130" t="s">
        <v>272</v>
      </c>
      <c r="E39" s="124"/>
      <c r="F39" s="124"/>
      <c r="G39" s="124"/>
      <c r="H39" s="124"/>
      <c r="I39" s="125"/>
      <c r="J39" s="113">
        <v>2</v>
      </c>
      <c r="K39" s="113">
        <v>3</v>
      </c>
      <c r="L39" s="114">
        <v>6300000000</v>
      </c>
      <c r="M39" s="115">
        <v>0</v>
      </c>
      <c r="N39" s="116">
        <f t="shared" si="5"/>
        <v>105400</v>
      </c>
      <c r="O39" s="116">
        <f t="shared" si="5"/>
        <v>109000</v>
      </c>
      <c r="P39" s="117">
        <f t="shared" si="5"/>
        <v>112800</v>
      </c>
    </row>
    <row r="40" spans="1:16" ht="39.75" customHeight="1" x14ac:dyDescent="0.2">
      <c r="A40" s="150"/>
      <c r="B40" s="151"/>
      <c r="C40" s="153"/>
      <c r="D40" s="120"/>
      <c r="E40" s="130" t="s">
        <v>288</v>
      </c>
      <c r="F40" s="124"/>
      <c r="G40" s="124"/>
      <c r="H40" s="124"/>
      <c r="I40" s="125"/>
      <c r="J40" s="113">
        <v>2</v>
      </c>
      <c r="K40" s="113">
        <v>3</v>
      </c>
      <c r="L40" s="114">
        <v>6320000000</v>
      </c>
      <c r="M40" s="115">
        <v>0</v>
      </c>
      <c r="N40" s="116">
        <f t="shared" si="5"/>
        <v>105400</v>
      </c>
      <c r="O40" s="116">
        <f t="shared" si="5"/>
        <v>109000</v>
      </c>
      <c r="P40" s="117">
        <f t="shared" si="5"/>
        <v>112800</v>
      </c>
    </row>
    <row r="41" spans="1:16" ht="27.75" customHeight="1" x14ac:dyDescent="0.2">
      <c r="A41" s="150"/>
      <c r="B41" s="151"/>
      <c r="C41" s="153"/>
      <c r="D41" s="120"/>
      <c r="E41" s="120"/>
      <c r="F41" s="112" t="s">
        <v>289</v>
      </c>
      <c r="G41" s="112"/>
      <c r="H41" s="112"/>
      <c r="I41" s="112"/>
      <c r="J41" s="113">
        <v>2</v>
      </c>
      <c r="K41" s="113">
        <v>3</v>
      </c>
      <c r="L41" s="114">
        <v>6320051180</v>
      </c>
      <c r="M41" s="115">
        <v>0</v>
      </c>
      <c r="N41" s="116">
        <f>N42+N43</f>
        <v>105400</v>
      </c>
      <c r="O41" s="116">
        <f>O42+O43</f>
        <v>109000</v>
      </c>
      <c r="P41" s="117">
        <f>P42+P43</f>
        <v>112800</v>
      </c>
    </row>
    <row r="42" spans="1:16" ht="27" customHeight="1" x14ac:dyDescent="0.2">
      <c r="A42" s="150"/>
      <c r="B42" s="151"/>
      <c r="C42" s="153"/>
      <c r="D42" s="120"/>
      <c r="E42" s="120"/>
      <c r="F42" s="112" t="s">
        <v>275</v>
      </c>
      <c r="G42" s="112"/>
      <c r="H42" s="112"/>
      <c r="I42" s="112"/>
      <c r="J42" s="113">
        <v>2</v>
      </c>
      <c r="K42" s="113">
        <v>3</v>
      </c>
      <c r="L42" s="114">
        <v>6320051180</v>
      </c>
      <c r="M42" s="115">
        <v>120</v>
      </c>
      <c r="N42" s="116">
        <v>104160</v>
      </c>
      <c r="O42" s="116">
        <v>104160</v>
      </c>
      <c r="P42" s="117">
        <v>106764</v>
      </c>
    </row>
    <row r="43" spans="1:16" ht="30.75" customHeight="1" x14ac:dyDescent="0.2">
      <c r="A43" s="150"/>
      <c r="B43" s="151"/>
      <c r="C43" s="153"/>
      <c r="D43" s="120"/>
      <c r="E43" s="120"/>
      <c r="F43" s="112" t="s">
        <v>278</v>
      </c>
      <c r="G43" s="112"/>
      <c r="H43" s="112"/>
      <c r="I43" s="112"/>
      <c r="J43" s="113">
        <v>2</v>
      </c>
      <c r="K43" s="113">
        <v>3</v>
      </c>
      <c r="L43" s="114">
        <v>6320051180</v>
      </c>
      <c r="M43" s="115">
        <v>240</v>
      </c>
      <c r="N43" s="116">
        <v>1240</v>
      </c>
      <c r="O43" s="116">
        <v>4840</v>
      </c>
      <c r="P43" s="117">
        <v>6036</v>
      </c>
    </row>
    <row r="44" spans="1:16" ht="27" customHeight="1" x14ac:dyDescent="0.2">
      <c r="A44" s="127" t="s">
        <v>257</v>
      </c>
      <c r="B44" s="128"/>
      <c r="C44" s="128"/>
      <c r="D44" s="128"/>
      <c r="E44" s="128"/>
      <c r="F44" s="128"/>
      <c r="G44" s="128"/>
      <c r="H44" s="128"/>
      <c r="I44" s="129"/>
      <c r="J44" s="105">
        <v>3</v>
      </c>
      <c r="K44" s="105">
        <v>0</v>
      </c>
      <c r="L44" s="106">
        <v>0</v>
      </c>
      <c r="M44" s="107">
        <v>0</v>
      </c>
      <c r="N44" s="108">
        <f>N45+N50</f>
        <v>123300</v>
      </c>
      <c r="O44" s="108">
        <f>O45+O50</f>
        <v>121419</v>
      </c>
      <c r="P44" s="109">
        <f>P45+P50</f>
        <v>117300</v>
      </c>
    </row>
    <row r="45" spans="1:16" ht="15" customHeight="1" x14ac:dyDescent="0.2">
      <c r="A45" s="150"/>
      <c r="B45" s="151"/>
      <c r="C45" s="139" t="s">
        <v>258</v>
      </c>
      <c r="D45" s="126"/>
      <c r="E45" s="126"/>
      <c r="F45" s="126"/>
      <c r="G45" s="126"/>
      <c r="H45" s="126"/>
      <c r="I45" s="140"/>
      <c r="J45" s="105">
        <v>3</v>
      </c>
      <c r="K45" s="105">
        <v>10</v>
      </c>
      <c r="L45" s="106">
        <v>0</v>
      </c>
      <c r="M45" s="107">
        <v>0</v>
      </c>
      <c r="N45" s="108">
        <f t="shared" ref="N45:P48" si="6">N46</f>
        <v>117300</v>
      </c>
      <c r="O45" s="108">
        <f t="shared" si="6"/>
        <v>117300</v>
      </c>
      <c r="P45" s="109">
        <f t="shared" si="6"/>
        <v>117300</v>
      </c>
    </row>
    <row r="46" spans="1:16" s="154" customFormat="1" ht="51.75" customHeight="1" x14ac:dyDescent="0.2">
      <c r="A46" s="150"/>
      <c r="B46" s="151"/>
      <c r="C46" s="153"/>
      <c r="D46" s="130" t="s">
        <v>272</v>
      </c>
      <c r="E46" s="124"/>
      <c r="F46" s="124"/>
      <c r="G46" s="124"/>
      <c r="H46" s="124"/>
      <c r="I46" s="125"/>
      <c r="J46" s="113">
        <v>3</v>
      </c>
      <c r="K46" s="113">
        <v>10</v>
      </c>
      <c r="L46" s="114">
        <v>6300000000</v>
      </c>
      <c r="M46" s="115">
        <v>0</v>
      </c>
      <c r="N46" s="116">
        <f t="shared" si="6"/>
        <v>117300</v>
      </c>
      <c r="O46" s="116">
        <f t="shared" si="6"/>
        <v>117300</v>
      </c>
      <c r="P46" s="117">
        <f t="shared" si="6"/>
        <v>117300</v>
      </c>
    </row>
    <row r="47" spans="1:16" ht="39" customHeight="1" x14ac:dyDescent="0.2">
      <c r="A47" s="150"/>
      <c r="B47" s="151"/>
      <c r="C47" s="153"/>
      <c r="D47" s="120"/>
      <c r="E47" s="130" t="s">
        <v>290</v>
      </c>
      <c r="F47" s="124"/>
      <c r="G47" s="124"/>
      <c r="H47" s="124"/>
      <c r="I47" s="125"/>
      <c r="J47" s="113">
        <v>3</v>
      </c>
      <c r="K47" s="113">
        <v>10</v>
      </c>
      <c r="L47" s="114">
        <v>6330000000</v>
      </c>
      <c r="M47" s="115">
        <v>0</v>
      </c>
      <c r="N47" s="116">
        <f t="shared" si="6"/>
        <v>117300</v>
      </c>
      <c r="O47" s="116">
        <f t="shared" si="6"/>
        <v>117300</v>
      </c>
      <c r="P47" s="117">
        <f t="shared" si="6"/>
        <v>117300</v>
      </c>
    </row>
    <row r="48" spans="1:16" ht="42" customHeight="1" x14ac:dyDescent="0.2">
      <c r="A48" s="150"/>
      <c r="B48" s="151"/>
      <c r="C48" s="153"/>
      <c r="D48" s="120"/>
      <c r="E48" s="120"/>
      <c r="F48" s="112" t="s">
        <v>291</v>
      </c>
      <c r="G48" s="112"/>
      <c r="H48" s="112"/>
      <c r="I48" s="112"/>
      <c r="J48" s="113">
        <v>3</v>
      </c>
      <c r="K48" s="113">
        <v>10</v>
      </c>
      <c r="L48" s="114">
        <v>6330095020</v>
      </c>
      <c r="M48" s="115">
        <v>0</v>
      </c>
      <c r="N48" s="116">
        <f t="shared" si="6"/>
        <v>117300</v>
      </c>
      <c r="O48" s="116">
        <f t="shared" si="6"/>
        <v>117300</v>
      </c>
      <c r="P48" s="117">
        <f t="shared" si="6"/>
        <v>117300</v>
      </c>
    </row>
    <row r="49" spans="1:16" ht="27.75" customHeight="1" x14ac:dyDescent="0.2">
      <c r="A49" s="150"/>
      <c r="B49" s="151"/>
      <c r="C49" s="153"/>
      <c r="D49" s="120"/>
      <c r="E49" s="120"/>
      <c r="F49" s="112" t="s">
        <v>278</v>
      </c>
      <c r="G49" s="112"/>
      <c r="H49" s="112"/>
      <c r="I49" s="112"/>
      <c r="J49" s="113">
        <v>3</v>
      </c>
      <c r="K49" s="113">
        <v>10</v>
      </c>
      <c r="L49" s="114">
        <v>6330095020</v>
      </c>
      <c r="M49" s="115">
        <v>240</v>
      </c>
      <c r="N49" s="116">
        <v>117300</v>
      </c>
      <c r="O49" s="116">
        <v>117300</v>
      </c>
      <c r="P49" s="117">
        <v>117300</v>
      </c>
    </row>
    <row r="50" spans="1:16" s="154" customFormat="1" ht="27.75" customHeight="1" x14ac:dyDescent="0.2">
      <c r="A50" s="150"/>
      <c r="B50" s="151"/>
      <c r="C50" s="153"/>
      <c r="D50" s="153"/>
      <c r="E50" s="153"/>
      <c r="F50" s="152" t="s">
        <v>259</v>
      </c>
      <c r="G50" s="152"/>
      <c r="H50" s="152"/>
      <c r="I50" s="152"/>
      <c r="J50" s="105">
        <v>3</v>
      </c>
      <c r="K50" s="105">
        <v>14</v>
      </c>
      <c r="L50" s="106">
        <v>0</v>
      </c>
      <c r="M50" s="107">
        <v>0</v>
      </c>
      <c r="N50" s="108">
        <f t="shared" ref="N50:P52" si="7">N51</f>
        <v>6000</v>
      </c>
      <c r="O50" s="108">
        <f t="shared" si="7"/>
        <v>4119</v>
      </c>
      <c r="P50" s="109">
        <f t="shared" si="7"/>
        <v>0</v>
      </c>
    </row>
    <row r="51" spans="1:16" ht="27.75" customHeight="1" x14ac:dyDescent="0.2">
      <c r="A51" s="150"/>
      <c r="B51" s="151"/>
      <c r="C51" s="153"/>
      <c r="D51" s="120"/>
      <c r="E51" s="120"/>
      <c r="F51" s="112" t="s">
        <v>292</v>
      </c>
      <c r="G51" s="112"/>
      <c r="H51" s="112"/>
      <c r="I51" s="112"/>
      <c r="J51" s="113">
        <v>3</v>
      </c>
      <c r="K51" s="113">
        <v>14</v>
      </c>
      <c r="L51" s="114">
        <v>7700000000</v>
      </c>
      <c r="M51" s="115">
        <v>0</v>
      </c>
      <c r="N51" s="116">
        <f t="shared" si="7"/>
        <v>6000</v>
      </c>
      <c r="O51" s="116">
        <f t="shared" si="7"/>
        <v>4119</v>
      </c>
      <c r="P51" s="117">
        <f t="shared" si="7"/>
        <v>0</v>
      </c>
    </row>
    <row r="52" spans="1:16" x14ac:dyDescent="0.2">
      <c r="A52" s="150"/>
      <c r="B52" s="151"/>
      <c r="C52" s="153"/>
      <c r="D52" s="120"/>
      <c r="E52" s="120"/>
      <c r="F52" s="112" t="s">
        <v>293</v>
      </c>
      <c r="G52" s="112"/>
      <c r="H52" s="112"/>
      <c r="I52" s="112"/>
      <c r="J52" s="113">
        <v>3</v>
      </c>
      <c r="K52" s="113">
        <v>14</v>
      </c>
      <c r="L52" s="114">
        <v>7700020040</v>
      </c>
      <c r="M52" s="115">
        <v>0</v>
      </c>
      <c r="N52" s="116">
        <f t="shared" si="7"/>
        <v>6000</v>
      </c>
      <c r="O52" s="116">
        <f t="shared" si="7"/>
        <v>4119</v>
      </c>
      <c r="P52" s="117">
        <f t="shared" si="7"/>
        <v>0</v>
      </c>
    </row>
    <row r="53" spans="1:16" ht="27.75" customHeight="1" x14ac:dyDescent="0.2">
      <c r="A53" s="150"/>
      <c r="B53" s="151"/>
      <c r="C53" s="153"/>
      <c r="D53" s="120"/>
      <c r="E53" s="120"/>
      <c r="F53" s="112" t="s">
        <v>278</v>
      </c>
      <c r="G53" s="112"/>
      <c r="H53" s="112"/>
      <c r="I53" s="112"/>
      <c r="J53" s="113">
        <v>3</v>
      </c>
      <c r="K53" s="113">
        <v>14</v>
      </c>
      <c r="L53" s="114">
        <v>7700020040</v>
      </c>
      <c r="M53" s="115">
        <v>240</v>
      </c>
      <c r="N53" s="116">
        <v>6000</v>
      </c>
      <c r="O53" s="116">
        <v>4119</v>
      </c>
      <c r="P53" s="117">
        <v>0</v>
      </c>
    </row>
    <row r="54" spans="1:16" ht="12.75" customHeight="1" x14ac:dyDescent="0.2">
      <c r="A54" s="127" t="s">
        <v>260</v>
      </c>
      <c r="B54" s="128"/>
      <c r="C54" s="128"/>
      <c r="D54" s="128"/>
      <c r="E54" s="128"/>
      <c r="F54" s="128"/>
      <c r="G54" s="128"/>
      <c r="H54" s="128"/>
      <c r="I54" s="129"/>
      <c r="J54" s="105">
        <v>4</v>
      </c>
      <c r="K54" s="105">
        <v>0</v>
      </c>
      <c r="L54" s="106">
        <v>0</v>
      </c>
      <c r="M54" s="107">
        <v>0</v>
      </c>
      <c r="N54" s="108">
        <f>N55+N60</f>
        <v>734000</v>
      </c>
      <c r="O54" s="108">
        <f t="shared" ref="N54:Q58" si="8">O55</f>
        <v>753000</v>
      </c>
      <c r="P54" s="109">
        <f>P55+P60</f>
        <v>1131000</v>
      </c>
    </row>
    <row r="55" spans="1:16" x14ac:dyDescent="0.2">
      <c r="A55" s="150"/>
      <c r="B55" s="164"/>
      <c r="C55" s="164"/>
      <c r="D55" s="164"/>
      <c r="E55" s="164"/>
      <c r="F55" s="104" t="s">
        <v>261</v>
      </c>
      <c r="G55" s="104"/>
      <c r="H55" s="104"/>
      <c r="I55" s="104"/>
      <c r="J55" s="105">
        <v>4</v>
      </c>
      <c r="K55" s="105">
        <v>9</v>
      </c>
      <c r="L55" s="106">
        <v>0</v>
      </c>
      <c r="M55" s="107">
        <v>0</v>
      </c>
      <c r="N55" s="108">
        <f>N56</f>
        <v>734000</v>
      </c>
      <c r="O55" s="108">
        <f t="shared" si="8"/>
        <v>753000</v>
      </c>
      <c r="P55" s="109">
        <f t="shared" si="8"/>
        <v>768000</v>
      </c>
    </row>
    <row r="56" spans="1:16" s="154" customFormat="1" ht="51.75" customHeight="1" x14ac:dyDescent="0.2">
      <c r="A56" s="150"/>
      <c r="B56" s="151"/>
      <c r="C56" s="130" t="s">
        <v>272</v>
      </c>
      <c r="D56" s="124"/>
      <c r="E56" s="124"/>
      <c r="F56" s="124"/>
      <c r="G56" s="124"/>
      <c r="H56" s="124"/>
      <c r="I56" s="125"/>
      <c r="J56" s="113">
        <v>4</v>
      </c>
      <c r="K56" s="113">
        <v>9</v>
      </c>
      <c r="L56" s="114">
        <v>6300000000</v>
      </c>
      <c r="M56" s="115">
        <v>0</v>
      </c>
      <c r="N56" s="116">
        <f t="shared" si="8"/>
        <v>734000</v>
      </c>
      <c r="O56" s="116">
        <f t="shared" si="8"/>
        <v>753000</v>
      </c>
      <c r="P56" s="117">
        <f t="shared" si="8"/>
        <v>768000</v>
      </c>
    </row>
    <row r="57" spans="1:16" ht="38.25" customHeight="1" x14ac:dyDescent="0.2">
      <c r="A57" s="150"/>
      <c r="B57" s="151"/>
      <c r="C57" s="153"/>
      <c r="D57" s="130" t="s">
        <v>294</v>
      </c>
      <c r="E57" s="124"/>
      <c r="F57" s="124"/>
      <c r="G57" s="124"/>
      <c r="H57" s="124"/>
      <c r="I57" s="125"/>
      <c r="J57" s="113">
        <v>4</v>
      </c>
      <c r="K57" s="113">
        <v>9</v>
      </c>
      <c r="L57" s="114">
        <v>6340000000</v>
      </c>
      <c r="M57" s="115">
        <v>0</v>
      </c>
      <c r="N57" s="116">
        <f t="shared" si="8"/>
        <v>734000</v>
      </c>
      <c r="O57" s="116">
        <f t="shared" si="8"/>
        <v>753000</v>
      </c>
      <c r="P57" s="117">
        <f t="shared" si="8"/>
        <v>768000</v>
      </c>
    </row>
    <row r="58" spans="1:16" ht="41.25" customHeight="1" x14ac:dyDescent="0.2">
      <c r="A58" s="150"/>
      <c r="B58" s="151"/>
      <c r="C58" s="153"/>
      <c r="D58" s="120"/>
      <c r="E58" s="130" t="s">
        <v>295</v>
      </c>
      <c r="F58" s="124"/>
      <c r="G58" s="124"/>
      <c r="H58" s="124"/>
      <c r="I58" s="125"/>
      <c r="J58" s="113">
        <v>4</v>
      </c>
      <c r="K58" s="113">
        <v>9</v>
      </c>
      <c r="L58" s="114">
        <v>6340095280</v>
      </c>
      <c r="M58" s="115">
        <v>0</v>
      </c>
      <c r="N58" s="116">
        <f t="shared" si="8"/>
        <v>734000</v>
      </c>
      <c r="O58" s="116">
        <f t="shared" si="8"/>
        <v>753000</v>
      </c>
      <c r="P58" s="117">
        <f t="shared" si="8"/>
        <v>768000</v>
      </c>
    </row>
    <row r="59" spans="1:16" ht="27.75" customHeight="1" x14ac:dyDescent="0.2">
      <c r="A59" s="150"/>
      <c r="B59" s="151"/>
      <c r="C59" s="153"/>
      <c r="D59" s="120"/>
      <c r="E59" s="120"/>
      <c r="F59" s="112" t="s">
        <v>278</v>
      </c>
      <c r="G59" s="112"/>
      <c r="H59" s="112"/>
      <c r="I59" s="112"/>
      <c r="J59" s="113">
        <v>4</v>
      </c>
      <c r="K59" s="113">
        <v>9</v>
      </c>
      <c r="L59" s="114">
        <v>6340095280</v>
      </c>
      <c r="M59" s="115">
        <v>240</v>
      </c>
      <c r="N59" s="116">
        <v>734000</v>
      </c>
      <c r="O59" s="116">
        <v>753000</v>
      </c>
      <c r="P59" s="117">
        <v>768000</v>
      </c>
    </row>
    <row r="60" spans="1:16" ht="12.75" customHeight="1" x14ac:dyDescent="0.2">
      <c r="A60" s="156"/>
      <c r="B60" s="157"/>
      <c r="C60" s="158"/>
      <c r="D60" s="123"/>
      <c r="E60" s="123"/>
      <c r="F60" s="165" t="s">
        <v>296</v>
      </c>
      <c r="G60" s="165"/>
      <c r="H60" s="165"/>
      <c r="I60" s="166"/>
      <c r="J60" s="113">
        <v>4</v>
      </c>
      <c r="K60" s="113">
        <v>12</v>
      </c>
      <c r="L60" s="114">
        <v>0</v>
      </c>
      <c r="M60" s="115">
        <v>0</v>
      </c>
      <c r="N60" s="116">
        <f t="shared" ref="N60:P62" si="9">N61</f>
        <v>0</v>
      </c>
      <c r="O60" s="116">
        <f t="shared" si="9"/>
        <v>0</v>
      </c>
      <c r="P60" s="117">
        <f t="shared" si="9"/>
        <v>363000</v>
      </c>
    </row>
    <row r="61" spans="1:16" ht="38.25" customHeight="1" x14ac:dyDescent="0.2">
      <c r="A61" s="156"/>
      <c r="B61" s="157"/>
      <c r="C61" s="158"/>
      <c r="D61" s="123"/>
      <c r="E61" s="123"/>
      <c r="F61" s="161" t="s">
        <v>297</v>
      </c>
      <c r="G61" s="161"/>
      <c r="H61" s="161"/>
      <c r="I61" s="162"/>
      <c r="J61" s="113">
        <v>4</v>
      </c>
      <c r="K61" s="113">
        <v>12</v>
      </c>
      <c r="L61" s="114">
        <v>6380000000</v>
      </c>
      <c r="M61" s="115">
        <v>0</v>
      </c>
      <c r="N61" s="116">
        <f t="shared" si="9"/>
        <v>0</v>
      </c>
      <c r="O61" s="116">
        <f t="shared" si="9"/>
        <v>0</v>
      </c>
      <c r="P61" s="117">
        <f t="shared" si="9"/>
        <v>363000</v>
      </c>
    </row>
    <row r="62" spans="1:16" s="154" customFormat="1" ht="93" customHeight="1" x14ac:dyDescent="0.2">
      <c r="A62" s="156"/>
      <c r="B62" s="157"/>
      <c r="C62" s="158"/>
      <c r="D62" s="123"/>
      <c r="E62" s="123"/>
      <c r="F62" s="124" t="s">
        <v>298</v>
      </c>
      <c r="G62" s="124"/>
      <c r="H62" s="124"/>
      <c r="I62" s="125"/>
      <c r="J62" s="113">
        <v>4</v>
      </c>
      <c r="K62" s="113">
        <v>12</v>
      </c>
      <c r="L62" s="114" t="s">
        <v>299</v>
      </c>
      <c r="M62" s="115">
        <v>0</v>
      </c>
      <c r="N62" s="116">
        <f t="shared" si="9"/>
        <v>0</v>
      </c>
      <c r="O62" s="116">
        <f t="shared" si="9"/>
        <v>0</v>
      </c>
      <c r="P62" s="117">
        <f t="shared" si="9"/>
        <v>363000</v>
      </c>
    </row>
    <row r="63" spans="1:16" ht="25.5" customHeight="1" x14ac:dyDescent="0.2">
      <c r="A63" s="156"/>
      <c r="B63" s="157"/>
      <c r="C63" s="158"/>
      <c r="D63" s="123"/>
      <c r="E63" s="123"/>
      <c r="F63" s="112" t="s">
        <v>278</v>
      </c>
      <c r="G63" s="112"/>
      <c r="H63" s="112"/>
      <c r="I63" s="112"/>
      <c r="J63" s="113">
        <v>4</v>
      </c>
      <c r="K63" s="113">
        <v>12</v>
      </c>
      <c r="L63" s="114" t="s">
        <v>299</v>
      </c>
      <c r="M63" s="115">
        <v>240</v>
      </c>
      <c r="N63" s="116">
        <v>0</v>
      </c>
      <c r="O63" s="116">
        <v>0</v>
      </c>
      <c r="P63" s="117">
        <v>363000</v>
      </c>
    </row>
    <row r="64" spans="1:16" ht="23.25" customHeight="1" x14ac:dyDescent="0.2">
      <c r="A64" s="127" t="s">
        <v>263</v>
      </c>
      <c r="B64" s="128"/>
      <c r="C64" s="128"/>
      <c r="D64" s="128"/>
      <c r="E64" s="128"/>
      <c r="F64" s="128"/>
      <c r="G64" s="128"/>
      <c r="H64" s="128"/>
      <c r="I64" s="129"/>
      <c r="J64" s="105">
        <v>5</v>
      </c>
      <c r="K64" s="105">
        <v>0</v>
      </c>
      <c r="L64" s="106">
        <v>0</v>
      </c>
      <c r="M64" s="107">
        <v>0</v>
      </c>
      <c r="N64" s="108">
        <f t="shared" ref="N64:P68" si="10">N65</f>
        <v>379810</v>
      </c>
      <c r="O64" s="108">
        <f t="shared" si="10"/>
        <v>0</v>
      </c>
      <c r="P64" s="109">
        <f t="shared" si="10"/>
        <v>200000</v>
      </c>
    </row>
    <row r="65" spans="1:16" ht="16.5" customHeight="1" x14ac:dyDescent="0.2">
      <c r="A65" s="150"/>
      <c r="B65" s="151"/>
      <c r="C65" s="139" t="s">
        <v>264</v>
      </c>
      <c r="D65" s="126"/>
      <c r="E65" s="126"/>
      <c r="F65" s="126"/>
      <c r="G65" s="126"/>
      <c r="H65" s="126"/>
      <c r="I65" s="140"/>
      <c r="J65" s="105">
        <v>5</v>
      </c>
      <c r="K65" s="105">
        <v>3</v>
      </c>
      <c r="L65" s="106">
        <v>0</v>
      </c>
      <c r="M65" s="107">
        <v>0</v>
      </c>
      <c r="N65" s="108">
        <f t="shared" si="10"/>
        <v>379810</v>
      </c>
      <c r="O65" s="108">
        <f t="shared" si="10"/>
        <v>0</v>
      </c>
      <c r="P65" s="109">
        <f t="shared" si="10"/>
        <v>200000</v>
      </c>
    </row>
    <row r="66" spans="1:16" ht="12.75" customHeight="1" x14ac:dyDescent="0.2">
      <c r="A66" s="150"/>
      <c r="B66" s="151"/>
      <c r="C66" s="153"/>
      <c r="D66" s="130" t="s">
        <v>272</v>
      </c>
      <c r="E66" s="124"/>
      <c r="F66" s="124"/>
      <c r="G66" s="124"/>
      <c r="H66" s="124"/>
      <c r="I66" s="125"/>
      <c r="J66" s="113">
        <v>5</v>
      </c>
      <c r="K66" s="113">
        <v>3</v>
      </c>
      <c r="L66" s="114">
        <v>6300000000</v>
      </c>
      <c r="M66" s="115">
        <v>0</v>
      </c>
      <c r="N66" s="116">
        <f>N67</f>
        <v>379810</v>
      </c>
      <c r="O66" s="116">
        <f t="shared" si="10"/>
        <v>0</v>
      </c>
      <c r="P66" s="117">
        <f t="shared" si="10"/>
        <v>200000</v>
      </c>
    </row>
    <row r="67" spans="1:16" ht="12.75" customHeight="1" x14ac:dyDescent="0.2">
      <c r="A67" s="150"/>
      <c r="B67" s="151"/>
      <c r="C67" s="153"/>
      <c r="D67" s="120"/>
      <c r="E67" s="130" t="s">
        <v>300</v>
      </c>
      <c r="F67" s="124"/>
      <c r="G67" s="124"/>
      <c r="H67" s="124"/>
      <c r="I67" s="125"/>
      <c r="J67" s="113">
        <v>5</v>
      </c>
      <c r="K67" s="113">
        <v>3</v>
      </c>
      <c r="L67" s="114">
        <v>6350000000</v>
      </c>
      <c r="M67" s="115">
        <v>0</v>
      </c>
      <c r="N67" s="116">
        <f>N68</f>
        <v>379810</v>
      </c>
      <c r="O67" s="116">
        <f>O68</f>
        <v>0</v>
      </c>
      <c r="P67" s="117">
        <f t="shared" si="10"/>
        <v>200000</v>
      </c>
    </row>
    <row r="68" spans="1:16" s="154" customFormat="1" ht="51.75" customHeight="1" x14ac:dyDescent="0.2">
      <c r="A68" s="150"/>
      <c r="B68" s="151"/>
      <c r="C68" s="153"/>
      <c r="D68" s="120"/>
      <c r="E68" s="120"/>
      <c r="F68" s="112" t="s">
        <v>301</v>
      </c>
      <c r="G68" s="112"/>
      <c r="H68" s="112"/>
      <c r="I68" s="112"/>
      <c r="J68" s="113">
        <v>5</v>
      </c>
      <c r="K68" s="113">
        <v>3</v>
      </c>
      <c r="L68" s="114">
        <v>6350095310</v>
      </c>
      <c r="M68" s="115">
        <v>0</v>
      </c>
      <c r="N68" s="116">
        <f t="shared" si="10"/>
        <v>379810</v>
      </c>
      <c r="O68" s="116">
        <f t="shared" si="10"/>
        <v>0</v>
      </c>
      <c r="P68" s="117">
        <f t="shared" si="10"/>
        <v>200000</v>
      </c>
    </row>
    <row r="69" spans="1:16" ht="29.25" customHeight="1" x14ac:dyDescent="0.2">
      <c r="A69" s="150"/>
      <c r="B69" s="151"/>
      <c r="C69" s="153"/>
      <c r="D69" s="120"/>
      <c r="E69" s="120"/>
      <c r="F69" s="112" t="s">
        <v>278</v>
      </c>
      <c r="G69" s="112"/>
      <c r="H69" s="112"/>
      <c r="I69" s="112"/>
      <c r="J69" s="113">
        <v>5</v>
      </c>
      <c r="K69" s="113">
        <v>3</v>
      </c>
      <c r="L69" s="114">
        <v>6350095310</v>
      </c>
      <c r="M69" s="115">
        <v>240</v>
      </c>
      <c r="N69" s="116">
        <v>379810</v>
      </c>
      <c r="O69" s="116">
        <v>0</v>
      </c>
      <c r="P69" s="117">
        <v>200000</v>
      </c>
    </row>
    <row r="70" spans="1:16" ht="24.75" customHeight="1" x14ac:dyDescent="0.2">
      <c r="A70" s="127" t="s">
        <v>265</v>
      </c>
      <c r="B70" s="128"/>
      <c r="C70" s="128"/>
      <c r="D70" s="128"/>
      <c r="E70" s="128"/>
      <c r="F70" s="128"/>
      <c r="G70" s="128"/>
      <c r="H70" s="128"/>
      <c r="I70" s="129"/>
      <c r="J70" s="105">
        <v>8</v>
      </c>
      <c r="K70" s="105">
        <v>0</v>
      </c>
      <c r="L70" s="106">
        <v>0</v>
      </c>
      <c r="M70" s="107">
        <v>0</v>
      </c>
      <c r="N70" s="108">
        <f t="shared" ref="N70:P72" si="11">N71</f>
        <v>2350671</v>
      </c>
      <c r="O70" s="108">
        <f t="shared" si="11"/>
        <v>2132721</v>
      </c>
      <c r="P70" s="109">
        <f t="shared" si="11"/>
        <v>2140140</v>
      </c>
    </row>
    <row r="71" spans="1:16" x14ac:dyDescent="0.2">
      <c r="A71" s="150"/>
      <c r="B71" s="151"/>
      <c r="C71" s="139" t="s">
        <v>266</v>
      </c>
      <c r="D71" s="126"/>
      <c r="E71" s="126"/>
      <c r="F71" s="126"/>
      <c r="G71" s="126"/>
      <c r="H71" s="126"/>
      <c r="I71" s="140"/>
      <c r="J71" s="105">
        <v>8</v>
      </c>
      <c r="K71" s="105">
        <v>1</v>
      </c>
      <c r="L71" s="106">
        <v>0</v>
      </c>
      <c r="M71" s="107">
        <v>0</v>
      </c>
      <c r="N71" s="108">
        <f t="shared" si="11"/>
        <v>2350671</v>
      </c>
      <c r="O71" s="108">
        <f t="shared" si="11"/>
        <v>2132721</v>
      </c>
      <c r="P71" s="109">
        <f t="shared" si="11"/>
        <v>2140140</v>
      </c>
    </row>
    <row r="72" spans="1:16" ht="39" customHeight="1" x14ac:dyDescent="0.2">
      <c r="A72" s="150"/>
      <c r="B72" s="151"/>
      <c r="C72" s="153"/>
      <c r="D72" s="130" t="s">
        <v>272</v>
      </c>
      <c r="E72" s="124"/>
      <c r="F72" s="124"/>
      <c r="G72" s="124"/>
      <c r="H72" s="124"/>
      <c r="I72" s="125"/>
      <c r="J72" s="113">
        <v>8</v>
      </c>
      <c r="K72" s="113">
        <v>1</v>
      </c>
      <c r="L72" s="114">
        <v>6300000000</v>
      </c>
      <c r="M72" s="115">
        <v>0</v>
      </c>
      <c r="N72" s="116">
        <f t="shared" si="11"/>
        <v>2350671</v>
      </c>
      <c r="O72" s="116">
        <f t="shared" si="11"/>
        <v>2132721</v>
      </c>
      <c r="P72" s="117">
        <f t="shared" si="11"/>
        <v>2140140</v>
      </c>
    </row>
    <row r="73" spans="1:16" ht="27.75" customHeight="1" x14ac:dyDescent="0.2">
      <c r="A73" s="150"/>
      <c r="B73" s="151"/>
      <c r="C73" s="153"/>
      <c r="D73" s="120"/>
      <c r="E73" s="130" t="s">
        <v>302</v>
      </c>
      <c r="F73" s="124"/>
      <c r="G73" s="124"/>
      <c r="H73" s="124"/>
      <c r="I73" s="125"/>
      <c r="J73" s="113">
        <v>8</v>
      </c>
      <c r="K73" s="113">
        <v>1</v>
      </c>
      <c r="L73" s="114">
        <v>6360000000</v>
      </c>
      <c r="M73" s="115">
        <v>0</v>
      </c>
      <c r="N73" s="116">
        <f>N74+N76</f>
        <v>2350671</v>
      </c>
      <c r="O73" s="116">
        <f>O74+O76</f>
        <v>2132721</v>
      </c>
      <c r="P73" s="117">
        <f>P74+P76</f>
        <v>2140140</v>
      </c>
    </row>
    <row r="74" spans="1:16" ht="27.75" customHeight="1" x14ac:dyDescent="0.2">
      <c r="A74" s="150"/>
      <c r="B74" s="151"/>
      <c r="C74" s="153"/>
      <c r="D74" s="120"/>
      <c r="E74" s="120"/>
      <c r="F74" s="112" t="s">
        <v>303</v>
      </c>
      <c r="G74" s="112"/>
      <c r="H74" s="112"/>
      <c r="I74" s="112"/>
      <c r="J74" s="113">
        <v>8</v>
      </c>
      <c r="K74" s="113">
        <v>1</v>
      </c>
      <c r="L74" s="114">
        <v>6360075080</v>
      </c>
      <c r="M74" s="115">
        <v>0</v>
      </c>
      <c r="N74" s="116">
        <f t="shared" ref="N74:P74" si="12">N75</f>
        <v>1923240</v>
      </c>
      <c r="O74" s="116">
        <f t="shared" si="12"/>
        <v>1923240</v>
      </c>
      <c r="P74" s="117">
        <f t="shared" si="12"/>
        <v>1923240</v>
      </c>
    </row>
    <row r="75" spans="1:16" ht="22.5" customHeight="1" x14ac:dyDescent="0.2">
      <c r="A75" s="150"/>
      <c r="B75" s="151"/>
      <c r="C75" s="153"/>
      <c r="D75" s="120"/>
      <c r="E75" s="120"/>
      <c r="F75" s="112" t="s">
        <v>112</v>
      </c>
      <c r="G75" s="112"/>
      <c r="H75" s="112"/>
      <c r="I75" s="112"/>
      <c r="J75" s="113">
        <v>8</v>
      </c>
      <c r="K75" s="113">
        <v>1</v>
      </c>
      <c r="L75" s="114">
        <v>6360075080</v>
      </c>
      <c r="M75" s="115" t="s">
        <v>304</v>
      </c>
      <c r="N75" s="116">
        <v>1923240</v>
      </c>
      <c r="O75" s="116">
        <v>1923240</v>
      </c>
      <c r="P75" s="117">
        <v>1923240</v>
      </c>
    </row>
    <row r="76" spans="1:16" ht="42" customHeight="1" x14ac:dyDescent="0.2">
      <c r="A76" s="150"/>
      <c r="B76" s="151"/>
      <c r="C76" s="153"/>
      <c r="D76" s="120"/>
      <c r="E76" s="120"/>
      <c r="F76" s="112" t="s">
        <v>305</v>
      </c>
      <c r="G76" s="112"/>
      <c r="H76" s="112"/>
      <c r="I76" s="112"/>
      <c r="J76" s="113">
        <v>8</v>
      </c>
      <c r="K76" s="113">
        <v>1</v>
      </c>
      <c r="L76" s="114">
        <v>6360095220</v>
      </c>
      <c r="M76" s="115">
        <v>0</v>
      </c>
      <c r="N76" s="116">
        <f>N77</f>
        <v>427431</v>
      </c>
      <c r="O76" s="116">
        <f>O77</f>
        <v>209481</v>
      </c>
      <c r="P76" s="117">
        <f t="shared" ref="P76" si="13">P77</f>
        <v>216900</v>
      </c>
    </row>
    <row r="77" spans="1:16" ht="15" customHeight="1" x14ac:dyDescent="0.2">
      <c r="A77" s="150"/>
      <c r="B77" s="151"/>
      <c r="C77" s="153"/>
      <c r="D77" s="167"/>
      <c r="E77" s="112" t="s">
        <v>278</v>
      </c>
      <c r="F77" s="112"/>
      <c r="G77" s="112"/>
      <c r="H77" s="112"/>
      <c r="I77" s="112"/>
      <c r="J77" s="113">
        <v>8</v>
      </c>
      <c r="K77" s="113">
        <v>1</v>
      </c>
      <c r="L77" s="114">
        <v>6360095220</v>
      </c>
      <c r="M77" s="115">
        <v>240</v>
      </c>
      <c r="N77" s="116">
        <v>427431</v>
      </c>
      <c r="O77" s="116">
        <v>209481</v>
      </c>
      <c r="P77" s="116">
        <v>216900</v>
      </c>
    </row>
    <row r="78" spans="1:16" ht="21" customHeight="1" x14ac:dyDescent="0.2">
      <c r="A78" s="168"/>
      <c r="B78" s="169"/>
      <c r="C78" s="170"/>
      <c r="D78" s="138"/>
      <c r="E78" s="138"/>
      <c r="F78" s="171" t="s">
        <v>306</v>
      </c>
      <c r="G78" s="172"/>
      <c r="H78" s="172"/>
      <c r="I78" s="173"/>
      <c r="J78" s="174">
        <v>10</v>
      </c>
      <c r="K78" s="174">
        <v>0</v>
      </c>
      <c r="L78" s="175">
        <v>0</v>
      </c>
      <c r="M78" s="176">
        <v>0</v>
      </c>
      <c r="N78" s="177">
        <f t="shared" ref="N78:P82" si="14">N79</f>
        <v>120000</v>
      </c>
      <c r="O78" s="177">
        <f t="shared" si="14"/>
        <v>120000</v>
      </c>
      <c r="P78" s="177">
        <f t="shared" si="14"/>
        <v>120000</v>
      </c>
    </row>
    <row r="79" spans="1:16" ht="21" customHeight="1" x14ac:dyDescent="0.2">
      <c r="A79" s="168"/>
      <c r="B79" s="169"/>
      <c r="C79" s="170"/>
      <c r="D79" s="138"/>
      <c r="E79" s="138"/>
      <c r="F79" s="130" t="s">
        <v>307</v>
      </c>
      <c r="G79" s="124"/>
      <c r="H79" s="124"/>
      <c r="I79" s="125"/>
      <c r="J79" s="113">
        <v>10</v>
      </c>
      <c r="K79" s="113">
        <v>1</v>
      </c>
      <c r="L79" s="114">
        <v>0</v>
      </c>
      <c r="M79" s="115">
        <v>0</v>
      </c>
      <c r="N79" s="116">
        <f t="shared" si="14"/>
        <v>120000</v>
      </c>
      <c r="O79" s="116">
        <f t="shared" si="14"/>
        <v>120000</v>
      </c>
      <c r="P79" s="116">
        <f t="shared" si="14"/>
        <v>120000</v>
      </c>
    </row>
    <row r="80" spans="1:16" ht="27.75" customHeight="1" x14ac:dyDescent="0.2">
      <c r="A80" s="168"/>
      <c r="B80" s="169"/>
      <c r="C80" s="170"/>
      <c r="D80" s="138"/>
      <c r="E80" s="138"/>
      <c r="F80" s="130" t="s">
        <v>308</v>
      </c>
      <c r="G80" s="124"/>
      <c r="H80" s="124"/>
      <c r="I80" s="125"/>
      <c r="J80" s="113">
        <v>10</v>
      </c>
      <c r="K80" s="113">
        <v>1</v>
      </c>
      <c r="L80" s="114">
        <v>6300000000</v>
      </c>
      <c r="M80" s="115">
        <v>0</v>
      </c>
      <c r="N80" s="116">
        <f t="shared" si="14"/>
        <v>120000</v>
      </c>
      <c r="O80" s="116">
        <f t="shared" si="14"/>
        <v>120000</v>
      </c>
      <c r="P80" s="116">
        <f t="shared" si="14"/>
        <v>120000</v>
      </c>
    </row>
    <row r="81" spans="1:16" x14ac:dyDescent="0.2">
      <c r="A81" s="168"/>
      <c r="B81" s="169"/>
      <c r="C81" s="170"/>
      <c r="D81" s="138"/>
      <c r="E81" s="138"/>
      <c r="F81" s="130" t="s">
        <v>273</v>
      </c>
      <c r="G81" s="124"/>
      <c r="H81" s="124"/>
      <c r="I81" s="125"/>
      <c r="J81" s="113">
        <v>10</v>
      </c>
      <c r="K81" s="113">
        <v>1</v>
      </c>
      <c r="L81" s="114">
        <v>6310025050</v>
      </c>
      <c r="M81" s="115">
        <v>0</v>
      </c>
      <c r="N81" s="116">
        <f t="shared" si="14"/>
        <v>120000</v>
      </c>
      <c r="O81" s="116">
        <f t="shared" si="14"/>
        <v>120000</v>
      </c>
      <c r="P81" s="116">
        <f t="shared" si="14"/>
        <v>120000</v>
      </c>
    </row>
    <row r="82" spans="1:16" x14ac:dyDescent="0.2">
      <c r="A82" s="168"/>
      <c r="B82" s="169"/>
      <c r="C82" s="170"/>
      <c r="D82" s="138"/>
      <c r="E82" s="138"/>
      <c r="F82" s="130" t="s">
        <v>309</v>
      </c>
      <c r="G82" s="124"/>
      <c r="H82" s="124"/>
      <c r="I82" s="125"/>
      <c r="J82" s="113">
        <v>10</v>
      </c>
      <c r="K82" s="113">
        <v>1</v>
      </c>
      <c r="L82" s="114">
        <v>6310025050</v>
      </c>
      <c r="M82" s="115">
        <v>310</v>
      </c>
      <c r="N82" s="116">
        <f t="shared" si="14"/>
        <v>120000</v>
      </c>
      <c r="O82" s="116">
        <f t="shared" si="14"/>
        <v>120000</v>
      </c>
      <c r="P82" s="116">
        <f t="shared" si="14"/>
        <v>120000</v>
      </c>
    </row>
    <row r="83" spans="1:16" x14ac:dyDescent="0.2">
      <c r="A83" s="168"/>
      <c r="B83" s="169"/>
      <c r="C83" s="170"/>
      <c r="D83" s="138"/>
      <c r="E83" s="138"/>
      <c r="F83" s="130" t="s">
        <v>268</v>
      </c>
      <c r="G83" s="124"/>
      <c r="H83" s="124"/>
      <c r="I83" s="125"/>
      <c r="J83" s="113">
        <v>10</v>
      </c>
      <c r="K83" s="113">
        <v>1</v>
      </c>
      <c r="L83" s="114">
        <v>6310025050</v>
      </c>
      <c r="M83" s="115">
        <v>310</v>
      </c>
      <c r="N83" s="116">
        <v>120000</v>
      </c>
      <c r="O83" s="116">
        <v>120000</v>
      </c>
      <c r="P83" s="116">
        <v>120000</v>
      </c>
    </row>
    <row r="84" spans="1:16" x14ac:dyDescent="0.2">
      <c r="A84" s="168"/>
      <c r="B84" s="169"/>
      <c r="C84" s="170"/>
      <c r="D84" s="138"/>
      <c r="E84" s="138"/>
      <c r="F84" s="178"/>
      <c r="G84" s="161"/>
      <c r="H84" s="161"/>
      <c r="I84" s="162"/>
      <c r="J84" s="113"/>
      <c r="K84" s="113"/>
      <c r="L84" s="114"/>
      <c r="M84" s="115"/>
      <c r="N84" s="116"/>
      <c r="O84" s="116"/>
      <c r="P84" s="116"/>
    </row>
    <row r="85" spans="1:16" ht="13.5" thickBot="1" x14ac:dyDescent="0.25">
      <c r="F85" s="142" t="s">
        <v>269</v>
      </c>
      <c r="G85" s="142"/>
      <c r="H85" s="142"/>
      <c r="I85" s="142"/>
      <c r="J85" s="179"/>
      <c r="K85" s="143"/>
      <c r="L85" s="144"/>
      <c r="M85" s="144"/>
      <c r="N85" s="145">
        <f>N10+N37+N44+N54+N64+N70</f>
        <v>7014210</v>
      </c>
      <c r="O85" s="145">
        <f>O10+O37+O44+O54+O64+O70+O78</f>
        <v>6633000</v>
      </c>
      <c r="P85" s="146">
        <f>P10+P37+P44+P54+P64+P70+P78</f>
        <v>6869900</v>
      </c>
    </row>
  </sheetData>
  <mergeCells count="84">
    <mergeCell ref="F80:I80"/>
    <mergeCell ref="F81:I81"/>
    <mergeCell ref="F82:I82"/>
    <mergeCell ref="F83:I83"/>
    <mergeCell ref="F84:I84"/>
    <mergeCell ref="F85:I85"/>
    <mergeCell ref="F74:I74"/>
    <mergeCell ref="F75:I75"/>
    <mergeCell ref="F76:I76"/>
    <mergeCell ref="E77:I77"/>
    <mergeCell ref="F78:I78"/>
    <mergeCell ref="F79:I79"/>
    <mergeCell ref="F68:I68"/>
    <mergeCell ref="F69:I69"/>
    <mergeCell ref="A70:I70"/>
    <mergeCell ref="C71:I71"/>
    <mergeCell ref="D72:I72"/>
    <mergeCell ref="E73:I73"/>
    <mergeCell ref="F62:I62"/>
    <mergeCell ref="F63:I63"/>
    <mergeCell ref="A64:I64"/>
    <mergeCell ref="C65:I65"/>
    <mergeCell ref="D66:I66"/>
    <mergeCell ref="E67:I67"/>
    <mergeCell ref="C56:I56"/>
    <mergeCell ref="D57:I57"/>
    <mergeCell ref="E58:I58"/>
    <mergeCell ref="F59:I59"/>
    <mergeCell ref="F60:I60"/>
    <mergeCell ref="F61:I61"/>
    <mergeCell ref="F50:I50"/>
    <mergeCell ref="F51:I51"/>
    <mergeCell ref="F52:I52"/>
    <mergeCell ref="F53:I53"/>
    <mergeCell ref="A54:I54"/>
    <mergeCell ref="F55:I55"/>
    <mergeCell ref="A44:I44"/>
    <mergeCell ref="C45:I45"/>
    <mergeCell ref="D46:I46"/>
    <mergeCell ref="E47:I47"/>
    <mergeCell ref="F48:I48"/>
    <mergeCell ref="F49:I49"/>
    <mergeCell ref="C38:I38"/>
    <mergeCell ref="D39:I39"/>
    <mergeCell ref="E40:I40"/>
    <mergeCell ref="F41:I41"/>
    <mergeCell ref="F42:I42"/>
    <mergeCell ref="F43:I43"/>
    <mergeCell ref="F32:I32"/>
    <mergeCell ref="F33:I33"/>
    <mergeCell ref="F34:I34"/>
    <mergeCell ref="F35:I35"/>
    <mergeCell ref="F36:I36"/>
    <mergeCell ref="A37:I37"/>
    <mergeCell ref="F26:I26"/>
    <mergeCell ref="F27:I27"/>
    <mergeCell ref="F28:I28"/>
    <mergeCell ref="F29:I29"/>
    <mergeCell ref="F30:I30"/>
    <mergeCell ref="F31:I31"/>
    <mergeCell ref="F20:I20"/>
    <mergeCell ref="F21:I21"/>
    <mergeCell ref="F22:I22"/>
    <mergeCell ref="F23:I23"/>
    <mergeCell ref="F24:I24"/>
    <mergeCell ref="F25:I25"/>
    <mergeCell ref="E14:I14"/>
    <mergeCell ref="E15:I15"/>
    <mergeCell ref="E16:I16"/>
    <mergeCell ref="C17:I17"/>
    <mergeCell ref="D18:I18"/>
    <mergeCell ref="E19:I19"/>
    <mergeCell ref="A7:M7"/>
    <mergeCell ref="A9:I9"/>
    <mergeCell ref="A10:I10"/>
    <mergeCell ref="C11:I11"/>
    <mergeCell ref="D12:I12"/>
    <mergeCell ref="E13:I13"/>
    <mergeCell ref="M1:P1"/>
    <mergeCell ref="M2:P2"/>
    <mergeCell ref="M3:P3"/>
    <mergeCell ref="M4:P4"/>
    <mergeCell ref="J5:L5"/>
    <mergeCell ref="A6:P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showGridLines="0" topLeftCell="J1" workbookViewId="0">
      <selection activeCell="AG9" sqref="AG9"/>
    </sheetView>
  </sheetViews>
  <sheetFormatPr defaultRowHeight="15" x14ac:dyDescent="0.2"/>
  <cols>
    <col min="1" max="1" width="1.42578125" style="181" hidden="1" customWidth="1"/>
    <col min="2" max="3" width="0.85546875" style="181" hidden="1" customWidth="1"/>
    <col min="4" max="4" width="0.28515625" style="181" hidden="1" customWidth="1"/>
    <col min="5" max="5" width="0.5703125" style="181" hidden="1" customWidth="1"/>
    <col min="6" max="6" width="0.7109375" style="181" hidden="1" customWidth="1"/>
    <col min="7" max="7" width="0.28515625" style="181" hidden="1" customWidth="1"/>
    <col min="8" max="8" width="0.5703125" style="181" hidden="1" customWidth="1"/>
    <col min="9" max="9" width="0.7109375" style="181" hidden="1" customWidth="1"/>
    <col min="10" max="10" width="30.85546875" style="181" customWidth="1"/>
    <col min="11" max="11" width="6.85546875" style="62" customWidth="1"/>
    <col min="12" max="12" width="0" style="62" hidden="1" customWidth="1"/>
    <col min="13" max="13" width="4.85546875" style="62" customWidth="1"/>
    <col min="14" max="14" width="3.85546875" style="62" customWidth="1"/>
    <col min="15" max="15" width="12.5703125" style="180" customWidth="1"/>
    <col min="16" max="16" width="5.5703125" style="180" customWidth="1"/>
    <col min="17" max="24" width="0" style="62" hidden="1" customWidth="1"/>
    <col min="25" max="25" width="12.42578125" style="62" customWidth="1"/>
    <col min="26" max="26" width="12.5703125" style="62" customWidth="1"/>
    <col min="27" max="27" width="13.85546875" style="62" customWidth="1"/>
    <col min="28" max="28" width="10.42578125" style="62" customWidth="1"/>
    <col min="29" max="29" width="21.28515625" style="62" customWidth="1"/>
    <col min="30" max="30" width="0.28515625" style="62" customWidth="1"/>
    <col min="31" max="16384" width="9.140625" style="62"/>
  </cols>
  <sheetData>
    <row r="1" spans="1:29" x14ac:dyDescent="0.2">
      <c r="B1" s="285"/>
      <c r="C1" s="285"/>
      <c r="D1" s="285"/>
      <c r="E1" s="285"/>
      <c r="F1" s="285"/>
      <c r="G1" s="285"/>
      <c r="H1" s="285"/>
      <c r="I1" s="285"/>
      <c r="J1" s="285"/>
      <c r="K1" s="185"/>
      <c r="L1" s="185"/>
      <c r="M1" s="185"/>
      <c r="N1" s="185"/>
      <c r="O1" s="283"/>
      <c r="P1" s="283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9" x14ac:dyDescent="0.2">
      <c r="B2" s="285"/>
      <c r="C2" s="285"/>
      <c r="D2" s="285"/>
      <c r="E2" s="285"/>
      <c r="F2" s="285"/>
      <c r="G2" s="285"/>
      <c r="H2" s="285"/>
      <c r="I2" s="285"/>
      <c r="J2" s="285"/>
      <c r="K2" s="185"/>
      <c r="L2" s="185"/>
      <c r="M2" s="185"/>
      <c r="N2" s="185"/>
      <c r="O2" s="283"/>
      <c r="P2" s="283"/>
      <c r="Q2" s="185"/>
      <c r="R2" s="185"/>
      <c r="S2" s="185"/>
      <c r="T2" s="185"/>
      <c r="U2" s="185"/>
      <c r="V2" s="185"/>
      <c r="W2" s="185"/>
      <c r="X2" s="185"/>
      <c r="Y2" s="185"/>
      <c r="Z2" s="282" t="s">
        <v>345</v>
      </c>
      <c r="AA2" s="282"/>
      <c r="AB2" s="185" t="s">
        <v>344</v>
      </c>
    </row>
    <row r="3" spans="1:29" ht="20.25" customHeight="1" x14ac:dyDescent="0.2">
      <c r="B3" s="285"/>
      <c r="C3" s="285"/>
      <c r="D3" s="285"/>
      <c r="E3" s="285"/>
      <c r="F3" s="285"/>
      <c r="G3" s="285"/>
      <c r="H3" s="285"/>
      <c r="I3" s="285"/>
      <c r="J3" s="285"/>
      <c r="K3" s="185"/>
      <c r="L3" s="185"/>
      <c r="M3" s="185"/>
      <c r="N3" s="185"/>
      <c r="O3" s="283"/>
      <c r="P3" s="283"/>
      <c r="Q3" s="185"/>
      <c r="R3" s="185"/>
      <c r="S3" s="185"/>
      <c r="T3" s="185"/>
      <c r="U3" s="185"/>
      <c r="V3" s="185"/>
      <c r="W3" s="185"/>
      <c r="X3" s="185"/>
      <c r="Y3" s="282" t="s">
        <v>66</v>
      </c>
      <c r="Z3" s="282"/>
      <c r="AA3" s="282"/>
    </row>
    <row r="4" spans="1:29" ht="15" customHeight="1" x14ac:dyDescent="0.25">
      <c r="B4" s="285"/>
      <c r="C4" s="285"/>
      <c r="D4" s="285"/>
      <c r="E4" s="285"/>
      <c r="F4" s="285"/>
      <c r="G4" s="285"/>
      <c r="H4" s="285"/>
      <c r="I4" s="285"/>
      <c r="J4" s="284"/>
      <c r="K4" s="284"/>
      <c r="L4" s="185"/>
      <c r="M4" s="185"/>
      <c r="N4" s="185"/>
      <c r="O4" s="283"/>
      <c r="P4" s="283"/>
      <c r="Q4" s="185"/>
      <c r="R4" s="185"/>
      <c r="S4" s="185"/>
      <c r="T4" s="185"/>
      <c r="U4" s="185"/>
      <c r="V4" s="185"/>
      <c r="W4" s="185"/>
      <c r="X4" s="185"/>
      <c r="Y4" s="282" t="s">
        <v>343</v>
      </c>
      <c r="Z4" s="282"/>
      <c r="AA4" s="282"/>
      <c r="AB4" s="282"/>
      <c r="AC4" s="282"/>
    </row>
    <row r="5" spans="1:29" ht="15.75" customHeight="1" x14ac:dyDescent="0.25">
      <c r="B5" s="281" t="s">
        <v>342</v>
      </c>
      <c r="C5" s="280"/>
      <c r="D5" s="280"/>
      <c r="E5" s="280"/>
      <c r="F5" s="280"/>
      <c r="G5" s="280"/>
      <c r="H5" s="280"/>
      <c r="I5" s="280"/>
      <c r="J5" s="279" t="s">
        <v>341</v>
      </c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</row>
    <row r="6" spans="1:29" ht="15.75" customHeight="1" x14ac:dyDescent="0.2">
      <c r="B6" s="277" t="s">
        <v>340</v>
      </c>
      <c r="C6" s="277"/>
      <c r="D6" s="277"/>
      <c r="E6" s="277"/>
      <c r="F6" s="277"/>
      <c r="G6" s="277"/>
      <c r="H6" s="277"/>
      <c r="I6" s="277"/>
      <c r="J6" s="276" t="s">
        <v>339</v>
      </c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</row>
    <row r="7" spans="1:29" ht="12.75" customHeight="1" x14ac:dyDescent="0.25">
      <c r="A7" s="184"/>
      <c r="B7" s="274"/>
      <c r="C7" s="274"/>
      <c r="D7" s="274"/>
      <c r="E7" s="274"/>
      <c r="F7" s="274"/>
      <c r="G7" s="274"/>
      <c r="H7" s="274"/>
      <c r="I7" s="274"/>
      <c r="J7" s="275" t="s">
        <v>338</v>
      </c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93"/>
      <c r="W7" s="93"/>
      <c r="X7" s="186"/>
      <c r="Y7" s="186"/>
      <c r="Z7" s="186"/>
      <c r="AA7" s="186"/>
      <c r="AB7" s="182"/>
    </row>
    <row r="8" spans="1:29" ht="18" customHeight="1" x14ac:dyDescent="0.2">
      <c r="A8" s="184"/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93"/>
      <c r="W8" s="93"/>
      <c r="X8" s="186"/>
      <c r="Y8" s="186"/>
      <c r="Z8" s="186"/>
      <c r="AA8" s="186"/>
      <c r="AB8" s="182"/>
    </row>
    <row r="9" spans="1:29" ht="25.5" customHeight="1" thickBot="1" x14ac:dyDescent="0.25">
      <c r="A9" s="272"/>
      <c r="B9" s="266"/>
      <c r="C9" s="271" t="s">
        <v>243</v>
      </c>
      <c r="D9" s="270"/>
      <c r="E9" s="270"/>
      <c r="F9" s="270"/>
      <c r="G9" s="270"/>
      <c r="H9" s="270"/>
      <c r="I9" s="270"/>
      <c r="J9" s="270"/>
      <c r="K9" s="269"/>
      <c r="L9" s="269"/>
      <c r="M9" s="267"/>
      <c r="N9" s="267"/>
      <c r="O9" s="267"/>
      <c r="P9" s="267"/>
      <c r="Q9" s="268"/>
      <c r="R9" s="267"/>
      <c r="S9" s="267"/>
      <c r="T9" s="193"/>
      <c r="U9" s="266"/>
      <c r="V9" s="93"/>
      <c r="W9" s="93"/>
      <c r="X9" s="186"/>
      <c r="Y9" s="186"/>
      <c r="Z9" s="186"/>
      <c r="AA9" s="186" t="s">
        <v>337</v>
      </c>
      <c r="AB9" s="182"/>
    </row>
    <row r="10" spans="1:29" ht="36.75" customHeight="1" x14ac:dyDescent="0.2">
      <c r="A10" s="184"/>
      <c r="B10" s="265" t="s">
        <v>39</v>
      </c>
      <c r="C10" s="264"/>
      <c r="D10" s="264"/>
      <c r="E10" s="264"/>
      <c r="F10" s="264"/>
      <c r="G10" s="264"/>
      <c r="H10" s="264"/>
      <c r="I10" s="264"/>
      <c r="J10" s="263"/>
      <c r="K10" s="262" t="s">
        <v>336</v>
      </c>
      <c r="L10" s="101" t="s">
        <v>335</v>
      </c>
      <c r="M10" s="101" t="s">
        <v>245</v>
      </c>
      <c r="N10" s="261" t="s">
        <v>246</v>
      </c>
      <c r="O10" s="260" t="s">
        <v>334</v>
      </c>
      <c r="P10" s="259" t="s">
        <v>333</v>
      </c>
      <c r="Q10" s="257" t="s">
        <v>332</v>
      </c>
      <c r="R10" s="258" t="s">
        <v>331</v>
      </c>
      <c r="S10" s="257" t="s">
        <v>330</v>
      </c>
      <c r="T10" s="257" t="s">
        <v>329</v>
      </c>
      <c r="U10" s="257" t="s">
        <v>328</v>
      </c>
      <c r="V10" s="257" t="s">
        <v>327</v>
      </c>
      <c r="W10" s="256" t="s">
        <v>326</v>
      </c>
      <c r="X10" s="255"/>
      <c r="Y10" s="254">
        <v>2022</v>
      </c>
      <c r="Z10" s="253">
        <v>2023</v>
      </c>
      <c r="AA10" s="252">
        <v>2024</v>
      </c>
      <c r="AB10" s="251" t="s">
        <v>243</v>
      </c>
    </row>
    <row r="11" spans="1:29" ht="27" customHeight="1" x14ac:dyDescent="0.2">
      <c r="A11" s="223"/>
      <c r="B11" s="233" t="s">
        <v>325</v>
      </c>
      <c r="C11" s="233"/>
      <c r="D11" s="233"/>
      <c r="E11" s="233"/>
      <c r="F11" s="233"/>
      <c r="G11" s="233"/>
      <c r="H11" s="233"/>
      <c r="I11" s="233"/>
      <c r="J11" s="233"/>
      <c r="K11" s="226">
        <v>133</v>
      </c>
      <c r="L11" s="214">
        <v>0</v>
      </c>
      <c r="M11" s="105">
        <v>0</v>
      </c>
      <c r="N11" s="105">
        <v>0</v>
      </c>
      <c r="O11" s="106">
        <v>0</v>
      </c>
      <c r="P11" s="107">
        <v>0</v>
      </c>
      <c r="Q11" s="213"/>
      <c r="R11" s="212">
        <v>0</v>
      </c>
      <c r="S11" s="231"/>
      <c r="T11" s="231"/>
      <c r="U11" s="231"/>
      <c r="V11" s="231"/>
      <c r="W11" s="211">
        <v>0</v>
      </c>
      <c r="X11" s="210">
        <v>0</v>
      </c>
      <c r="Y11" s="225">
        <f>Y12+Y43+Y53+Y65+Y73+Y80+Y90</f>
        <v>5721600</v>
      </c>
      <c r="Z11" s="225">
        <f>Z12+Z43+Z53+Z65+Z73+Z80+Z90</f>
        <v>5316600</v>
      </c>
      <c r="AA11" s="224">
        <f>AA12+AA33+AA38+AA43+AA53+AA65+AA73+AA80</f>
        <v>5237700</v>
      </c>
      <c r="AB11" s="222" t="s">
        <v>243</v>
      </c>
    </row>
    <row r="12" spans="1:29" ht="25.5" customHeight="1" x14ac:dyDescent="0.2">
      <c r="A12" s="223"/>
      <c r="B12" s="242" t="s">
        <v>249</v>
      </c>
      <c r="C12" s="242"/>
      <c r="D12" s="242"/>
      <c r="E12" s="242"/>
      <c r="F12" s="242"/>
      <c r="G12" s="242"/>
      <c r="H12" s="242"/>
      <c r="I12" s="242"/>
      <c r="J12" s="242"/>
      <c r="K12" s="226">
        <v>133</v>
      </c>
      <c r="L12" s="214">
        <v>100</v>
      </c>
      <c r="M12" s="105">
        <v>1</v>
      </c>
      <c r="N12" s="105">
        <v>0</v>
      </c>
      <c r="O12" s="106">
        <v>0</v>
      </c>
      <c r="P12" s="107">
        <v>0</v>
      </c>
      <c r="Q12" s="213"/>
      <c r="R12" s="212">
        <v>0</v>
      </c>
      <c r="S12" s="231"/>
      <c r="T12" s="231"/>
      <c r="U12" s="231"/>
      <c r="V12" s="231"/>
      <c r="W12" s="211">
        <v>0</v>
      </c>
      <c r="X12" s="210">
        <v>0</v>
      </c>
      <c r="Y12" s="225">
        <f>Y13+Y20+Y33+Y38</f>
        <v>2576500</v>
      </c>
      <c r="Z12" s="225">
        <f>Z13+Z20</f>
        <v>2447700</v>
      </c>
      <c r="AA12" s="108">
        <f>AA13+AA20+AA33</f>
        <v>2352400</v>
      </c>
      <c r="AB12" s="222" t="s">
        <v>243</v>
      </c>
    </row>
    <row r="13" spans="1:29" ht="60.75" customHeight="1" x14ac:dyDescent="0.2">
      <c r="A13" s="223"/>
      <c r="B13" s="220"/>
      <c r="C13" s="219"/>
      <c r="D13" s="235" t="s">
        <v>250</v>
      </c>
      <c r="E13" s="235"/>
      <c r="F13" s="235"/>
      <c r="G13" s="235"/>
      <c r="H13" s="235"/>
      <c r="I13" s="235"/>
      <c r="J13" s="235"/>
      <c r="K13" s="226">
        <v>133</v>
      </c>
      <c r="L13" s="214">
        <v>102</v>
      </c>
      <c r="M13" s="105">
        <v>1</v>
      </c>
      <c r="N13" s="105">
        <v>2</v>
      </c>
      <c r="O13" s="106">
        <v>0</v>
      </c>
      <c r="P13" s="107">
        <v>0</v>
      </c>
      <c r="Q13" s="213"/>
      <c r="R13" s="212">
        <v>0</v>
      </c>
      <c r="S13" s="231"/>
      <c r="T13" s="231"/>
      <c r="U13" s="231"/>
      <c r="V13" s="231"/>
      <c r="W13" s="211">
        <v>0</v>
      </c>
      <c r="X13" s="210">
        <v>0</v>
      </c>
      <c r="Y13" s="225">
        <f>Y14</f>
        <v>767248.8</v>
      </c>
      <c r="Z13" s="225">
        <f>Z14</f>
        <v>767248.8</v>
      </c>
      <c r="AA13" s="224">
        <f>AA14</f>
        <v>651000</v>
      </c>
      <c r="AB13" s="222" t="s">
        <v>243</v>
      </c>
    </row>
    <row r="14" spans="1:29" ht="66.75" customHeight="1" x14ac:dyDescent="0.25">
      <c r="A14" s="223"/>
      <c r="B14" s="220"/>
      <c r="C14" s="219"/>
      <c r="D14" s="218"/>
      <c r="E14" s="230" t="s">
        <v>315</v>
      </c>
      <c r="F14" s="230"/>
      <c r="G14" s="230"/>
      <c r="H14" s="230"/>
      <c r="I14" s="230"/>
      <c r="J14" s="230"/>
      <c r="K14" s="213">
        <v>133</v>
      </c>
      <c r="L14" s="214">
        <v>102</v>
      </c>
      <c r="M14" s="113">
        <v>1</v>
      </c>
      <c r="N14" s="113">
        <v>2</v>
      </c>
      <c r="O14" s="114">
        <v>6300000000</v>
      </c>
      <c r="P14" s="115">
        <v>0</v>
      </c>
      <c r="Q14" s="213"/>
      <c r="R14" s="212">
        <v>0</v>
      </c>
      <c r="S14" s="229"/>
      <c r="T14" s="229"/>
      <c r="U14" s="229"/>
      <c r="V14" s="229"/>
      <c r="W14" s="211">
        <v>0</v>
      </c>
      <c r="X14" s="210">
        <v>0</v>
      </c>
      <c r="Y14" s="209">
        <f>Y15</f>
        <v>767248.8</v>
      </c>
      <c r="Z14" s="209">
        <f>Z15</f>
        <v>767248.8</v>
      </c>
      <c r="AA14" s="208">
        <f>AA15</f>
        <v>651000</v>
      </c>
      <c r="AB14" s="222" t="s">
        <v>243</v>
      </c>
    </row>
    <row r="15" spans="1:29" ht="48" customHeight="1" x14ac:dyDescent="0.25">
      <c r="A15" s="223"/>
      <c r="B15" s="220"/>
      <c r="C15" s="219"/>
      <c r="D15" s="218"/>
      <c r="E15" s="216"/>
      <c r="F15" s="216"/>
      <c r="G15" s="216"/>
      <c r="H15" s="216"/>
      <c r="I15" s="216"/>
      <c r="J15" s="216" t="s">
        <v>273</v>
      </c>
      <c r="K15" s="213">
        <v>133</v>
      </c>
      <c r="L15" s="214"/>
      <c r="M15" s="113">
        <v>1</v>
      </c>
      <c r="N15" s="113">
        <v>2</v>
      </c>
      <c r="O15" s="114">
        <v>6310000000</v>
      </c>
      <c r="P15" s="115">
        <v>0</v>
      </c>
      <c r="Q15" s="213"/>
      <c r="R15" s="212"/>
      <c r="S15" s="211"/>
      <c r="T15" s="211"/>
      <c r="U15" s="211"/>
      <c r="V15" s="211"/>
      <c r="W15" s="211"/>
      <c r="X15" s="210"/>
      <c r="Y15" s="209">
        <f>Y16</f>
        <v>767248.8</v>
      </c>
      <c r="Z15" s="209">
        <f>Z16</f>
        <v>767248.8</v>
      </c>
      <c r="AA15" s="208">
        <f>AA16</f>
        <v>651000</v>
      </c>
      <c r="AB15" s="222"/>
    </row>
    <row r="16" spans="1:29" ht="16.5" customHeight="1" x14ac:dyDescent="0.25">
      <c r="A16" s="223"/>
      <c r="B16" s="220"/>
      <c r="C16" s="219"/>
      <c r="D16" s="218"/>
      <c r="E16" s="217"/>
      <c r="F16" s="234" t="s">
        <v>274</v>
      </c>
      <c r="G16" s="234"/>
      <c r="H16" s="234"/>
      <c r="I16" s="234"/>
      <c r="J16" s="234"/>
      <c r="K16" s="213">
        <v>133</v>
      </c>
      <c r="L16" s="214">
        <v>102</v>
      </c>
      <c r="M16" s="113">
        <v>1</v>
      </c>
      <c r="N16" s="113">
        <v>2</v>
      </c>
      <c r="O16" s="114">
        <v>6310010010</v>
      </c>
      <c r="P16" s="115">
        <v>0</v>
      </c>
      <c r="Q16" s="213"/>
      <c r="R16" s="212">
        <v>0</v>
      </c>
      <c r="S16" s="229"/>
      <c r="T16" s="229"/>
      <c r="U16" s="229"/>
      <c r="V16" s="229"/>
      <c r="W16" s="211">
        <v>0</v>
      </c>
      <c r="X16" s="210">
        <v>0</v>
      </c>
      <c r="Y16" s="209">
        <f>Y17</f>
        <v>767248.8</v>
      </c>
      <c r="Z16" s="209">
        <f>Z17</f>
        <v>767248.8</v>
      </c>
      <c r="AA16" s="208">
        <f>AA17</f>
        <v>651000</v>
      </c>
      <c r="AB16" s="222" t="s">
        <v>243</v>
      </c>
    </row>
    <row r="17" spans="1:28" ht="36" customHeight="1" x14ac:dyDescent="0.25">
      <c r="A17" s="223"/>
      <c r="B17" s="220"/>
      <c r="C17" s="219"/>
      <c r="D17" s="218"/>
      <c r="E17" s="217"/>
      <c r="F17" s="217"/>
      <c r="G17" s="217"/>
      <c r="H17" s="217"/>
      <c r="I17" s="217"/>
      <c r="J17" s="217" t="s">
        <v>275</v>
      </c>
      <c r="K17" s="213">
        <v>133</v>
      </c>
      <c r="L17" s="214"/>
      <c r="M17" s="113">
        <v>1</v>
      </c>
      <c r="N17" s="113">
        <v>2</v>
      </c>
      <c r="O17" s="114">
        <v>6310010010</v>
      </c>
      <c r="P17" s="115">
        <v>120</v>
      </c>
      <c r="Q17" s="213"/>
      <c r="R17" s="212"/>
      <c r="S17" s="211"/>
      <c r="T17" s="211"/>
      <c r="U17" s="211"/>
      <c r="V17" s="211"/>
      <c r="W17" s="211"/>
      <c r="X17" s="210"/>
      <c r="Y17" s="209">
        <f>Y18+Y19</f>
        <v>767248.8</v>
      </c>
      <c r="Z17" s="209">
        <f>Z18+Z19</f>
        <v>767248.8</v>
      </c>
      <c r="AA17" s="208">
        <f>AA18+AA19</f>
        <v>651000</v>
      </c>
      <c r="AB17" s="222"/>
    </row>
    <row r="18" spans="1:28" ht="22.5" customHeight="1" x14ac:dyDescent="0.25">
      <c r="A18" s="223"/>
      <c r="B18" s="220"/>
      <c r="C18" s="219"/>
      <c r="D18" s="218"/>
      <c r="E18" s="217"/>
      <c r="F18" s="217"/>
      <c r="G18" s="217"/>
      <c r="H18" s="217"/>
      <c r="I18" s="217"/>
      <c r="J18" s="217" t="s">
        <v>318</v>
      </c>
      <c r="K18" s="213">
        <v>133</v>
      </c>
      <c r="L18" s="214"/>
      <c r="M18" s="113">
        <v>1</v>
      </c>
      <c r="N18" s="113">
        <v>2</v>
      </c>
      <c r="O18" s="114">
        <v>6310010010</v>
      </c>
      <c r="P18" s="115">
        <v>121</v>
      </c>
      <c r="Q18" s="213"/>
      <c r="R18" s="212"/>
      <c r="S18" s="211"/>
      <c r="T18" s="211"/>
      <c r="U18" s="211"/>
      <c r="V18" s="211"/>
      <c r="W18" s="211"/>
      <c r="X18" s="210"/>
      <c r="Y18" s="209">
        <v>589284.80000000005</v>
      </c>
      <c r="Z18" s="209">
        <v>589284.80000000005</v>
      </c>
      <c r="AA18" s="208">
        <v>500000</v>
      </c>
      <c r="AB18" s="222"/>
    </row>
    <row r="19" spans="1:28" ht="24" customHeight="1" x14ac:dyDescent="0.25">
      <c r="A19" s="223"/>
      <c r="B19" s="220"/>
      <c r="C19" s="219"/>
      <c r="D19" s="218"/>
      <c r="E19" s="217"/>
      <c r="F19" s="217"/>
      <c r="G19" s="234" t="s">
        <v>324</v>
      </c>
      <c r="H19" s="234"/>
      <c r="I19" s="234"/>
      <c r="J19" s="234"/>
      <c r="K19" s="213">
        <v>133</v>
      </c>
      <c r="L19" s="214">
        <v>102</v>
      </c>
      <c r="M19" s="113">
        <v>1</v>
      </c>
      <c r="N19" s="113">
        <v>2</v>
      </c>
      <c r="O19" s="114">
        <v>6310010010</v>
      </c>
      <c r="P19" s="115">
        <v>129</v>
      </c>
      <c r="Q19" s="213"/>
      <c r="R19" s="212">
        <v>10000</v>
      </c>
      <c r="S19" s="229"/>
      <c r="T19" s="229"/>
      <c r="U19" s="229"/>
      <c r="V19" s="229"/>
      <c r="W19" s="211">
        <v>0</v>
      </c>
      <c r="X19" s="210">
        <v>0</v>
      </c>
      <c r="Y19" s="209">
        <v>177964</v>
      </c>
      <c r="Z19" s="209">
        <v>177964</v>
      </c>
      <c r="AA19" s="208">
        <v>151000</v>
      </c>
      <c r="AB19" s="222" t="s">
        <v>243</v>
      </c>
    </row>
    <row r="20" spans="1:28" s="248" customFormat="1" ht="72.75" customHeight="1" x14ac:dyDescent="0.2">
      <c r="A20" s="250"/>
      <c r="B20" s="220"/>
      <c r="C20" s="219"/>
      <c r="D20" s="218"/>
      <c r="E20" s="218"/>
      <c r="F20" s="218"/>
      <c r="G20" s="218"/>
      <c r="H20" s="218"/>
      <c r="I20" s="218"/>
      <c r="J20" s="218" t="s">
        <v>251</v>
      </c>
      <c r="K20" s="226">
        <v>133</v>
      </c>
      <c r="L20" s="245"/>
      <c r="M20" s="105">
        <v>1</v>
      </c>
      <c r="N20" s="105">
        <v>4</v>
      </c>
      <c r="O20" s="106">
        <v>0</v>
      </c>
      <c r="P20" s="107">
        <v>0</v>
      </c>
      <c r="Q20" s="226"/>
      <c r="R20" s="244"/>
      <c r="S20" s="236"/>
      <c r="T20" s="236"/>
      <c r="U20" s="236"/>
      <c r="V20" s="236"/>
      <c r="W20" s="236"/>
      <c r="X20" s="243"/>
      <c r="Y20" s="225">
        <f>Y21</f>
        <v>1779551.2</v>
      </c>
      <c r="Z20" s="225">
        <f>Z21</f>
        <v>1680451.2</v>
      </c>
      <c r="AA20" s="108">
        <f>AA21</f>
        <v>1701400</v>
      </c>
      <c r="AB20" s="249"/>
    </row>
    <row r="21" spans="1:28" s="185" customFormat="1" ht="69" customHeight="1" x14ac:dyDescent="0.2">
      <c r="A21" s="223"/>
      <c r="B21" s="247"/>
      <c r="C21" s="246"/>
      <c r="D21" s="230" t="s">
        <v>315</v>
      </c>
      <c r="E21" s="230"/>
      <c r="F21" s="230"/>
      <c r="G21" s="230"/>
      <c r="H21" s="230"/>
      <c r="I21" s="230"/>
      <c r="J21" s="230"/>
      <c r="K21" s="213">
        <v>133</v>
      </c>
      <c r="L21" s="214">
        <v>104</v>
      </c>
      <c r="M21" s="113">
        <v>1</v>
      </c>
      <c r="N21" s="113">
        <v>4</v>
      </c>
      <c r="O21" s="114">
        <v>6300000000</v>
      </c>
      <c r="P21" s="115">
        <v>0</v>
      </c>
      <c r="Q21" s="213"/>
      <c r="R21" s="212">
        <v>0</v>
      </c>
      <c r="S21" s="229"/>
      <c r="T21" s="229"/>
      <c r="U21" s="229"/>
      <c r="V21" s="229"/>
      <c r="W21" s="211">
        <v>0</v>
      </c>
      <c r="X21" s="210">
        <v>0</v>
      </c>
      <c r="Y21" s="209">
        <f>Y22</f>
        <v>1779551.2</v>
      </c>
      <c r="Z21" s="209">
        <f>Z22</f>
        <v>1680451.2</v>
      </c>
      <c r="AA21" s="116">
        <f>AA22</f>
        <v>1701400</v>
      </c>
      <c r="AB21" s="222" t="s">
        <v>243</v>
      </c>
    </row>
    <row r="22" spans="1:28" ht="75" customHeight="1" x14ac:dyDescent="0.2">
      <c r="A22" s="223"/>
      <c r="B22" s="237"/>
      <c r="C22" s="241"/>
      <c r="D22" s="227"/>
      <c r="E22" s="240" t="s">
        <v>273</v>
      </c>
      <c r="F22" s="240"/>
      <c r="G22" s="240"/>
      <c r="H22" s="240"/>
      <c r="I22" s="240"/>
      <c r="J22" s="240"/>
      <c r="K22" s="213">
        <v>133</v>
      </c>
      <c r="L22" s="214">
        <v>104</v>
      </c>
      <c r="M22" s="113">
        <v>1</v>
      </c>
      <c r="N22" s="113">
        <v>4</v>
      </c>
      <c r="O22" s="114">
        <v>6310000000</v>
      </c>
      <c r="P22" s="115">
        <v>0</v>
      </c>
      <c r="Q22" s="213"/>
      <c r="R22" s="212">
        <v>0</v>
      </c>
      <c r="S22" s="229"/>
      <c r="T22" s="229"/>
      <c r="U22" s="229"/>
      <c r="V22" s="229"/>
      <c r="W22" s="211">
        <v>0</v>
      </c>
      <c r="X22" s="210">
        <v>0</v>
      </c>
      <c r="Y22" s="209">
        <f>Y23</f>
        <v>1779551.2</v>
      </c>
      <c r="Z22" s="209">
        <f>Z23</f>
        <v>1680451.2</v>
      </c>
      <c r="AA22" s="116">
        <f>AA23</f>
        <v>1701400</v>
      </c>
      <c r="AB22" s="222" t="s">
        <v>243</v>
      </c>
    </row>
    <row r="23" spans="1:28" ht="26.25" customHeight="1" x14ac:dyDescent="0.2">
      <c r="A23" s="223"/>
      <c r="B23" s="237"/>
      <c r="C23" s="241"/>
      <c r="D23" s="227"/>
      <c r="E23" s="215"/>
      <c r="F23" s="240" t="s">
        <v>276</v>
      </c>
      <c r="G23" s="240"/>
      <c r="H23" s="240"/>
      <c r="I23" s="240"/>
      <c r="J23" s="240"/>
      <c r="K23" s="213">
        <v>133</v>
      </c>
      <c r="L23" s="214">
        <v>104</v>
      </c>
      <c r="M23" s="113">
        <v>1</v>
      </c>
      <c r="N23" s="113">
        <v>4</v>
      </c>
      <c r="O23" s="114">
        <v>6310010020</v>
      </c>
      <c r="P23" s="115">
        <v>0</v>
      </c>
      <c r="Q23" s="213"/>
      <c r="R23" s="212">
        <v>0</v>
      </c>
      <c r="S23" s="229"/>
      <c r="T23" s="229"/>
      <c r="U23" s="229"/>
      <c r="V23" s="229"/>
      <c r="W23" s="211">
        <v>0</v>
      </c>
      <c r="X23" s="210">
        <v>0</v>
      </c>
      <c r="Y23" s="209">
        <f>Y24+Y27+Y30+Y32</f>
        <v>1779551.2</v>
      </c>
      <c r="Z23" s="209">
        <f>Z24+Z27+Z30+Z32</f>
        <v>1680451.2</v>
      </c>
      <c r="AA23" s="116">
        <f>AA24+AA27+AA30+AA32</f>
        <v>1701400</v>
      </c>
      <c r="AB23" s="222" t="s">
        <v>243</v>
      </c>
    </row>
    <row r="24" spans="1:28" ht="45.75" customHeight="1" x14ac:dyDescent="0.25">
      <c r="A24" s="223"/>
      <c r="B24" s="237"/>
      <c r="C24" s="241"/>
      <c r="D24" s="227"/>
      <c r="E24" s="215"/>
      <c r="F24" s="215"/>
      <c r="G24" s="240" t="s">
        <v>275</v>
      </c>
      <c r="H24" s="240"/>
      <c r="I24" s="240"/>
      <c r="J24" s="240"/>
      <c r="K24" s="213">
        <v>133</v>
      </c>
      <c r="L24" s="214">
        <v>104</v>
      </c>
      <c r="M24" s="113">
        <v>1</v>
      </c>
      <c r="N24" s="113">
        <v>4</v>
      </c>
      <c r="O24" s="114">
        <v>6310010020</v>
      </c>
      <c r="P24" s="115" t="s">
        <v>277</v>
      </c>
      <c r="Q24" s="213"/>
      <c r="R24" s="212">
        <v>10000</v>
      </c>
      <c r="S24" s="229"/>
      <c r="T24" s="229"/>
      <c r="U24" s="229"/>
      <c r="V24" s="229"/>
      <c r="W24" s="211">
        <v>0</v>
      </c>
      <c r="X24" s="210">
        <v>0</v>
      </c>
      <c r="Y24" s="209">
        <f>Y25+Y26</f>
        <v>1672451.2</v>
      </c>
      <c r="Z24" s="209">
        <f>Z25+Z26</f>
        <v>1672451.2</v>
      </c>
      <c r="AA24" s="208">
        <f>AA25+AA26</f>
        <v>1672451.2</v>
      </c>
      <c r="AB24" s="222" t="s">
        <v>243</v>
      </c>
    </row>
    <row r="25" spans="1:28" ht="25.5" customHeight="1" x14ac:dyDescent="0.25">
      <c r="A25" s="223"/>
      <c r="B25" s="237"/>
      <c r="C25" s="241"/>
      <c r="D25" s="227"/>
      <c r="E25" s="215"/>
      <c r="F25" s="215"/>
      <c r="G25" s="215"/>
      <c r="H25" s="215"/>
      <c r="I25" s="215"/>
      <c r="J25" s="215" t="s">
        <v>318</v>
      </c>
      <c r="K25" s="213">
        <v>133</v>
      </c>
      <c r="L25" s="214"/>
      <c r="M25" s="113">
        <v>1</v>
      </c>
      <c r="N25" s="113">
        <v>4</v>
      </c>
      <c r="O25" s="114">
        <v>6310010020</v>
      </c>
      <c r="P25" s="115">
        <v>121</v>
      </c>
      <c r="Q25" s="213"/>
      <c r="R25" s="212"/>
      <c r="S25" s="211"/>
      <c r="T25" s="211"/>
      <c r="U25" s="211"/>
      <c r="V25" s="211"/>
      <c r="W25" s="211"/>
      <c r="X25" s="210"/>
      <c r="Y25" s="209">
        <v>1282798</v>
      </c>
      <c r="Z25" s="209">
        <v>1282798</v>
      </c>
      <c r="AA25" s="208">
        <v>1282798</v>
      </c>
      <c r="AB25" s="222"/>
    </row>
    <row r="26" spans="1:28" ht="39" customHeight="1" x14ac:dyDescent="0.25">
      <c r="A26" s="223"/>
      <c r="B26" s="237"/>
      <c r="C26" s="241"/>
      <c r="D26" s="227"/>
      <c r="E26" s="215"/>
      <c r="F26" s="215"/>
      <c r="G26" s="215"/>
      <c r="H26" s="215"/>
      <c r="I26" s="215"/>
      <c r="J26" s="215" t="s">
        <v>323</v>
      </c>
      <c r="K26" s="213">
        <v>133</v>
      </c>
      <c r="L26" s="214"/>
      <c r="M26" s="113">
        <v>1</v>
      </c>
      <c r="N26" s="113">
        <v>4</v>
      </c>
      <c r="O26" s="114">
        <v>6310010020</v>
      </c>
      <c r="P26" s="115">
        <v>129</v>
      </c>
      <c r="Q26" s="213"/>
      <c r="R26" s="212"/>
      <c r="S26" s="211"/>
      <c r="T26" s="211"/>
      <c r="U26" s="211"/>
      <c r="V26" s="211"/>
      <c r="W26" s="211"/>
      <c r="X26" s="210"/>
      <c r="Y26" s="209">
        <v>389653.2</v>
      </c>
      <c r="Z26" s="209">
        <v>389653.2</v>
      </c>
      <c r="AA26" s="208">
        <v>389653.2</v>
      </c>
      <c r="AB26" s="222"/>
    </row>
    <row r="27" spans="1:28" ht="42.75" customHeight="1" x14ac:dyDescent="0.25">
      <c r="A27" s="223"/>
      <c r="B27" s="237"/>
      <c r="C27" s="241"/>
      <c r="D27" s="227"/>
      <c r="E27" s="215"/>
      <c r="F27" s="215"/>
      <c r="G27" s="240" t="s">
        <v>314</v>
      </c>
      <c r="H27" s="240"/>
      <c r="I27" s="240"/>
      <c r="J27" s="240"/>
      <c r="K27" s="213">
        <v>133</v>
      </c>
      <c r="L27" s="214">
        <v>104</v>
      </c>
      <c r="M27" s="113">
        <v>1</v>
      </c>
      <c r="N27" s="113">
        <v>4</v>
      </c>
      <c r="O27" s="114">
        <v>6310010020</v>
      </c>
      <c r="P27" s="115" t="s">
        <v>279</v>
      </c>
      <c r="Q27" s="213"/>
      <c r="R27" s="212">
        <v>10000</v>
      </c>
      <c r="S27" s="229"/>
      <c r="T27" s="229"/>
      <c r="U27" s="229"/>
      <c r="V27" s="229"/>
      <c r="W27" s="211">
        <v>0</v>
      </c>
      <c r="X27" s="210">
        <v>0</v>
      </c>
      <c r="Y27" s="209">
        <f>Y28+Y29</f>
        <v>77900</v>
      </c>
      <c r="Z27" s="209">
        <f>Z28+Z29</f>
        <v>0</v>
      </c>
      <c r="AA27" s="208">
        <f>AA28+AA29</f>
        <v>28948.799999999999</v>
      </c>
      <c r="AB27" s="222" t="s">
        <v>243</v>
      </c>
    </row>
    <row r="28" spans="1:28" ht="37.5" customHeight="1" x14ac:dyDescent="0.25">
      <c r="A28" s="223"/>
      <c r="B28" s="237"/>
      <c r="C28" s="241"/>
      <c r="D28" s="227"/>
      <c r="E28" s="215"/>
      <c r="F28" s="215"/>
      <c r="G28" s="215"/>
      <c r="H28" s="215"/>
      <c r="I28" s="215"/>
      <c r="J28" s="215" t="s">
        <v>314</v>
      </c>
      <c r="K28" s="213">
        <v>133</v>
      </c>
      <c r="L28" s="214"/>
      <c r="M28" s="113">
        <v>1</v>
      </c>
      <c r="N28" s="113">
        <v>4</v>
      </c>
      <c r="O28" s="114">
        <v>6310010020</v>
      </c>
      <c r="P28" s="115">
        <v>244</v>
      </c>
      <c r="Q28" s="213"/>
      <c r="R28" s="212"/>
      <c r="S28" s="211"/>
      <c r="T28" s="211"/>
      <c r="U28" s="211"/>
      <c r="V28" s="211"/>
      <c r="W28" s="211"/>
      <c r="X28" s="210"/>
      <c r="Y28" s="209">
        <v>77900</v>
      </c>
      <c r="Z28" s="209">
        <v>0</v>
      </c>
      <c r="AA28" s="208">
        <v>28948.799999999999</v>
      </c>
      <c r="AB28" s="222"/>
    </row>
    <row r="29" spans="1:28" ht="37.5" customHeight="1" x14ac:dyDescent="0.25">
      <c r="A29" s="223"/>
      <c r="B29" s="237"/>
      <c r="C29" s="241"/>
      <c r="D29" s="227"/>
      <c r="E29" s="215"/>
      <c r="F29" s="215"/>
      <c r="G29" s="215"/>
      <c r="H29" s="215"/>
      <c r="I29" s="215"/>
      <c r="J29" s="215" t="s">
        <v>314</v>
      </c>
      <c r="K29" s="213">
        <v>133</v>
      </c>
      <c r="L29" s="214"/>
      <c r="M29" s="113">
        <v>1</v>
      </c>
      <c r="N29" s="113">
        <v>4</v>
      </c>
      <c r="O29" s="114">
        <v>6310010020</v>
      </c>
      <c r="P29" s="115">
        <v>247</v>
      </c>
      <c r="Q29" s="213"/>
      <c r="R29" s="212"/>
      <c r="S29" s="211"/>
      <c r="T29" s="211"/>
      <c r="U29" s="211"/>
      <c r="V29" s="211"/>
      <c r="W29" s="211"/>
      <c r="X29" s="210"/>
      <c r="Y29" s="209">
        <v>0</v>
      </c>
      <c r="Z29" s="209">
        <v>0</v>
      </c>
      <c r="AA29" s="208">
        <v>0</v>
      </c>
      <c r="AB29" s="222"/>
    </row>
    <row r="30" spans="1:28" ht="37.5" customHeight="1" x14ac:dyDescent="0.25">
      <c r="A30" s="223"/>
      <c r="B30" s="237"/>
      <c r="C30" s="241"/>
      <c r="D30" s="227"/>
      <c r="E30" s="215"/>
      <c r="F30" s="215"/>
      <c r="G30" s="215"/>
      <c r="H30" s="215"/>
      <c r="I30" s="215"/>
      <c r="J30" s="215" t="s">
        <v>280</v>
      </c>
      <c r="K30" s="213">
        <v>133</v>
      </c>
      <c r="L30" s="214"/>
      <c r="M30" s="113">
        <v>1</v>
      </c>
      <c r="N30" s="113">
        <v>4</v>
      </c>
      <c r="O30" s="114">
        <v>6310010020</v>
      </c>
      <c r="P30" s="115">
        <v>850</v>
      </c>
      <c r="Q30" s="213"/>
      <c r="R30" s="212"/>
      <c r="S30" s="211"/>
      <c r="T30" s="211"/>
      <c r="U30" s="211"/>
      <c r="V30" s="211"/>
      <c r="W30" s="211"/>
      <c r="X30" s="210"/>
      <c r="Y30" s="209">
        <v>8000</v>
      </c>
      <c r="Z30" s="209">
        <f>Z31</f>
        <v>8000</v>
      </c>
      <c r="AA30" s="208">
        <f>AA31</f>
        <v>0</v>
      </c>
      <c r="AB30" s="222"/>
    </row>
    <row r="31" spans="1:28" ht="24" customHeight="1" x14ac:dyDescent="0.25">
      <c r="A31" s="223"/>
      <c r="B31" s="237"/>
      <c r="C31" s="241"/>
      <c r="D31" s="227"/>
      <c r="E31" s="215"/>
      <c r="F31" s="215"/>
      <c r="G31" s="215"/>
      <c r="H31" s="215"/>
      <c r="I31" s="215"/>
      <c r="J31" s="215" t="s">
        <v>280</v>
      </c>
      <c r="K31" s="213">
        <v>133</v>
      </c>
      <c r="L31" s="214"/>
      <c r="M31" s="113">
        <v>1</v>
      </c>
      <c r="N31" s="113">
        <v>4</v>
      </c>
      <c r="O31" s="114">
        <v>6310010020</v>
      </c>
      <c r="P31" s="115">
        <v>853</v>
      </c>
      <c r="Q31" s="213"/>
      <c r="R31" s="212"/>
      <c r="S31" s="211"/>
      <c r="T31" s="211"/>
      <c r="U31" s="211"/>
      <c r="V31" s="211"/>
      <c r="W31" s="211"/>
      <c r="X31" s="210"/>
      <c r="Y31" s="209">
        <v>8000</v>
      </c>
      <c r="Z31" s="209">
        <v>8000</v>
      </c>
      <c r="AA31" s="208">
        <v>0</v>
      </c>
      <c r="AB31" s="222"/>
    </row>
    <row r="32" spans="1:28" ht="21" customHeight="1" x14ac:dyDescent="0.25">
      <c r="A32" s="223"/>
      <c r="B32" s="237"/>
      <c r="C32" s="241"/>
      <c r="D32" s="227"/>
      <c r="E32" s="215"/>
      <c r="F32" s="215"/>
      <c r="G32" s="215"/>
      <c r="H32" s="215"/>
      <c r="I32" s="215"/>
      <c r="J32" s="215" t="s">
        <v>112</v>
      </c>
      <c r="K32" s="213">
        <v>133</v>
      </c>
      <c r="L32" s="214"/>
      <c r="M32" s="113">
        <v>1</v>
      </c>
      <c r="N32" s="113">
        <v>4</v>
      </c>
      <c r="O32" s="114">
        <v>6310010020</v>
      </c>
      <c r="P32" s="115">
        <v>540</v>
      </c>
      <c r="Q32" s="213"/>
      <c r="R32" s="212"/>
      <c r="S32" s="211"/>
      <c r="T32" s="211"/>
      <c r="U32" s="211"/>
      <c r="V32" s="211"/>
      <c r="W32" s="211"/>
      <c r="X32" s="210"/>
      <c r="Y32" s="209">
        <v>21200</v>
      </c>
      <c r="Z32" s="209">
        <v>0</v>
      </c>
      <c r="AA32" s="208">
        <v>0</v>
      </c>
      <c r="AB32" s="222"/>
    </row>
    <row r="33" spans="1:28" ht="29.25" customHeight="1" x14ac:dyDescent="0.2">
      <c r="A33" s="223"/>
      <c r="B33" s="237"/>
      <c r="C33" s="241"/>
      <c r="D33" s="227"/>
      <c r="E33" s="215"/>
      <c r="F33" s="215"/>
      <c r="G33" s="215"/>
      <c r="H33" s="215"/>
      <c r="I33" s="215"/>
      <c r="J33" s="227" t="s">
        <v>322</v>
      </c>
      <c r="K33" s="226">
        <v>133</v>
      </c>
      <c r="L33" s="245"/>
      <c r="M33" s="105">
        <v>1</v>
      </c>
      <c r="N33" s="105">
        <v>6</v>
      </c>
      <c r="O33" s="106">
        <v>0</v>
      </c>
      <c r="P33" s="107">
        <v>0</v>
      </c>
      <c r="Q33" s="226"/>
      <c r="R33" s="244"/>
      <c r="S33" s="236"/>
      <c r="T33" s="236"/>
      <c r="U33" s="236"/>
      <c r="V33" s="236"/>
      <c r="W33" s="236"/>
      <c r="X33" s="243"/>
      <c r="Y33" s="225">
        <f>Y34</f>
        <v>28100</v>
      </c>
      <c r="Z33" s="225">
        <f>Z34</f>
        <v>0</v>
      </c>
      <c r="AA33" s="224">
        <f>AA34</f>
        <v>0</v>
      </c>
      <c r="AB33" s="222"/>
    </row>
    <row r="34" spans="1:28" ht="88.5" customHeight="1" x14ac:dyDescent="0.25">
      <c r="A34" s="223"/>
      <c r="B34" s="237"/>
      <c r="C34" s="241"/>
      <c r="D34" s="227"/>
      <c r="E34" s="215"/>
      <c r="F34" s="215"/>
      <c r="G34" s="215"/>
      <c r="H34" s="215"/>
      <c r="I34" s="215"/>
      <c r="J34" s="215" t="s">
        <v>311</v>
      </c>
      <c r="K34" s="213">
        <v>133</v>
      </c>
      <c r="L34" s="214"/>
      <c r="M34" s="113">
        <v>1</v>
      </c>
      <c r="N34" s="113">
        <v>6</v>
      </c>
      <c r="O34" s="114">
        <v>6300000000</v>
      </c>
      <c r="P34" s="115">
        <v>0</v>
      </c>
      <c r="Q34" s="213"/>
      <c r="R34" s="212"/>
      <c r="S34" s="211"/>
      <c r="T34" s="211"/>
      <c r="U34" s="211"/>
      <c r="V34" s="211"/>
      <c r="W34" s="211"/>
      <c r="X34" s="210"/>
      <c r="Y34" s="209">
        <f>Y35</f>
        <v>28100</v>
      </c>
      <c r="Z34" s="209">
        <f>Z35</f>
        <v>0</v>
      </c>
      <c r="AA34" s="208">
        <f>AA35</f>
        <v>0</v>
      </c>
      <c r="AB34" s="222"/>
    </row>
    <row r="35" spans="1:28" ht="63.75" customHeight="1" x14ac:dyDescent="0.25">
      <c r="A35" s="223"/>
      <c r="B35" s="237"/>
      <c r="C35" s="241"/>
      <c r="D35" s="227"/>
      <c r="E35" s="215"/>
      <c r="F35" s="215"/>
      <c r="G35" s="215"/>
      <c r="H35" s="215"/>
      <c r="I35" s="215"/>
      <c r="J35" s="215" t="s">
        <v>273</v>
      </c>
      <c r="K35" s="213">
        <v>133</v>
      </c>
      <c r="L35" s="214"/>
      <c r="M35" s="113">
        <v>1</v>
      </c>
      <c r="N35" s="113">
        <v>6</v>
      </c>
      <c r="O35" s="114">
        <v>6310000000</v>
      </c>
      <c r="P35" s="115">
        <v>0</v>
      </c>
      <c r="Q35" s="213"/>
      <c r="R35" s="212"/>
      <c r="S35" s="211"/>
      <c r="T35" s="211"/>
      <c r="U35" s="211"/>
      <c r="V35" s="211"/>
      <c r="W35" s="211"/>
      <c r="X35" s="210"/>
      <c r="Y35" s="209">
        <f>Y36</f>
        <v>28100</v>
      </c>
      <c r="Z35" s="209">
        <f>Z36</f>
        <v>0</v>
      </c>
      <c r="AA35" s="208">
        <f>AA36</f>
        <v>0</v>
      </c>
      <c r="AB35" s="222"/>
    </row>
    <row r="36" spans="1:28" ht="51" customHeight="1" x14ac:dyDescent="0.25">
      <c r="A36" s="223"/>
      <c r="B36" s="237"/>
      <c r="C36" s="241"/>
      <c r="D36" s="227"/>
      <c r="E36" s="215"/>
      <c r="F36" s="215"/>
      <c r="G36" s="215"/>
      <c r="H36" s="215"/>
      <c r="I36" s="215"/>
      <c r="J36" s="215" t="s">
        <v>321</v>
      </c>
      <c r="K36" s="213">
        <v>133</v>
      </c>
      <c r="L36" s="214"/>
      <c r="M36" s="113">
        <v>1</v>
      </c>
      <c r="N36" s="113">
        <v>6</v>
      </c>
      <c r="O36" s="114">
        <v>6310010080</v>
      </c>
      <c r="P36" s="115">
        <v>0</v>
      </c>
      <c r="Q36" s="213"/>
      <c r="R36" s="212"/>
      <c r="S36" s="211"/>
      <c r="T36" s="211"/>
      <c r="U36" s="211"/>
      <c r="V36" s="211"/>
      <c r="W36" s="211"/>
      <c r="X36" s="210"/>
      <c r="Y36" s="209">
        <f>Y37</f>
        <v>28100</v>
      </c>
      <c r="Z36" s="209">
        <v>0</v>
      </c>
      <c r="AA36" s="208">
        <f>AA37</f>
        <v>0</v>
      </c>
      <c r="AB36" s="222"/>
    </row>
    <row r="37" spans="1:28" ht="25.5" customHeight="1" x14ac:dyDescent="0.25">
      <c r="A37" s="223"/>
      <c r="B37" s="237"/>
      <c r="C37" s="241"/>
      <c r="D37" s="227"/>
      <c r="E37" s="215"/>
      <c r="F37" s="215"/>
      <c r="G37" s="215"/>
      <c r="H37" s="215"/>
      <c r="I37" s="215"/>
      <c r="J37" s="215" t="s">
        <v>112</v>
      </c>
      <c r="K37" s="213">
        <v>133</v>
      </c>
      <c r="L37" s="214"/>
      <c r="M37" s="113">
        <v>1</v>
      </c>
      <c r="N37" s="113">
        <v>6</v>
      </c>
      <c r="O37" s="114">
        <v>6310010080</v>
      </c>
      <c r="P37" s="115">
        <v>540</v>
      </c>
      <c r="Q37" s="213"/>
      <c r="R37" s="212"/>
      <c r="S37" s="211"/>
      <c r="T37" s="211"/>
      <c r="U37" s="211"/>
      <c r="V37" s="211"/>
      <c r="W37" s="211"/>
      <c r="X37" s="210"/>
      <c r="Y37" s="209">
        <v>28100</v>
      </c>
      <c r="Z37" s="209">
        <v>0</v>
      </c>
      <c r="AA37" s="208">
        <v>0</v>
      </c>
      <c r="AB37" s="222"/>
    </row>
    <row r="38" spans="1:28" ht="25.5" customHeight="1" x14ac:dyDescent="0.2">
      <c r="A38" s="223"/>
      <c r="B38" s="237"/>
      <c r="C38" s="241"/>
      <c r="D38" s="227"/>
      <c r="E38" s="215"/>
      <c r="F38" s="215"/>
      <c r="G38" s="215"/>
      <c r="H38" s="215"/>
      <c r="I38" s="215"/>
      <c r="J38" s="227" t="s">
        <v>320</v>
      </c>
      <c r="K38" s="226">
        <v>133</v>
      </c>
      <c r="L38" s="214"/>
      <c r="M38" s="105">
        <v>1</v>
      </c>
      <c r="N38" s="105">
        <v>13</v>
      </c>
      <c r="O38" s="106">
        <v>0</v>
      </c>
      <c r="P38" s="107">
        <v>0</v>
      </c>
      <c r="Q38" s="213"/>
      <c r="R38" s="212"/>
      <c r="S38" s="211"/>
      <c r="T38" s="211"/>
      <c r="U38" s="211"/>
      <c r="V38" s="211"/>
      <c r="W38" s="211"/>
      <c r="X38" s="210"/>
      <c r="Y38" s="225">
        <f>Y39</f>
        <v>1600</v>
      </c>
      <c r="Z38" s="225">
        <f>Z39</f>
        <v>0</v>
      </c>
      <c r="AA38" s="224">
        <v>0</v>
      </c>
      <c r="AB38" s="222"/>
    </row>
    <row r="39" spans="1:28" ht="39.75" customHeight="1" x14ac:dyDescent="0.25">
      <c r="A39" s="223"/>
      <c r="B39" s="237"/>
      <c r="C39" s="241"/>
      <c r="D39" s="227"/>
      <c r="E39" s="215"/>
      <c r="F39" s="215"/>
      <c r="G39" s="215"/>
      <c r="H39" s="215"/>
      <c r="I39" s="215"/>
      <c r="J39" s="215" t="s">
        <v>319</v>
      </c>
      <c r="K39" s="213">
        <v>133</v>
      </c>
      <c r="L39" s="214"/>
      <c r="M39" s="113">
        <v>1</v>
      </c>
      <c r="N39" s="113">
        <v>13</v>
      </c>
      <c r="O39" s="114">
        <v>7700000000</v>
      </c>
      <c r="P39" s="115">
        <v>0</v>
      </c>
      <c r="Q39" s="213"/>
      <c r="R39" s="212"/>
      <c r="S39" s="211"/>
      <c r="T39" s="211"/>
      <c r="U39" s="211"/>
      <c r="V39" s="211"/>
      <c r="W39" s="211"/>
      <c r="X39" s="210"/>
      <c r="Y39" s="209">
        <f>Y40</f>
        <v>1600</v>
      </c>
      <c r="Z39" s="209">
        <f>Z40</f>
        <v>0</v>
      </c>
      <c r="AA39" s="208">
        <f>AA40</f>
        <v>0</v>
      </c>
      <c r="AB39" s="222"/>
    </row>
    <row r="40" spans="1:28" ht="25.5" customHeight="1" x14ac:dyDescent="0.25">
      <c r="A40" s="223"/>
      <c r="B40" s="237"/>
      <c r="C40" s="241"/>
      <c r="D40" s="227"/>
      <c r="E40" s="215"/>
      <c r="F40" s="215"/>
      <c r="G40" s="215"/>
      <c r="H40" s="215"/>
      <c r="I40" s="215"/>
      <c r="J40" s="215" t="s">
        <v>280</v>
      </c>
      <c r="K40" s="213">
        <v>133</v>
      </c>
      <c r="L40" s="214"/>
      <c r="M40" s="113">
        <v>1</v>
      </c>
      <c r="N40" s="113">
        <v>13</v>
      </c>
      <c r="O40" s="114">
        <v>7700095100</v>
      </c>
      <c r="P40" s="115">
        <v>0</v>
      </c>
      <c r="Q40" s="213"/>
      <c r="R40" s="212"/>
      <c r="S40" s="211"/>
      <c r="T40" s="211"/>
      <c r="U40" s="211"/>
      <c r="V40" s="211"/>
      <c r="W40" s="211"/>
      <c r="X40" s="210"/>
      <c r="Y40" s="209">
        <f>Y41</f>
        <v>1600</v>
      </c>
      <c r="Z40" s="209">
        <f>Z41</f>
        <v>0</v>
      </c>
      <c r="AA40" s="208">
        <f>AA41</f>
        <v>0</v>
      </c>
      <c r="AB40" s="222"/>
    </row>
    <row r="41" spans="1:28" ht="28.5" customHeight="1" x14ac:dyDescent="0.25">
      <c r="A41" s="223"/>
      <c r="B41" s="237"/>
      <c r="C41" s="241"/>
      <c r="D41" s="227"/>
      <c r="E41" s="215"/>
      <c r="F41" s="215"/>
      <c r="G41" s="215"/>
      <c r="H41" s="215"/>
      <c r="I41" s="215"/>
      <c r="J41" s="215" t="s">
        <v>280</v>
      </c>
      <c r="K41" s="213">
        <v>133</v>
      </c>
      <c r="L41" s="214"/>
      <c r="M41" s="113">
        <v>1</v>
      </c>
      <c r="N41" s="113">
        <v>13</v>
      </c>
      <c r="O41" s="114">
        <v>7700095100</v>
      </c>
      <c r="P41" s="115">
        <v>880</v>
      </c>
      <c r="Q41" s="213"/>
      <c r="R41" s="212"/>
      <c r="S41" s="211"/>
      <c r="T41" s="211"/>
      <c r="U41" s="211"/>
      <c r="V41" s="211"/>
      <c r="W41" s="211"/>
      <c r="X41" s="210"/>
      <c r="Y41" s="209">
        <f>Y42</f>
        <v>1600</v>
      </c>
      <c r="Z41" s="209">
        <f>Z42</f>
        <v>0</v>
      </c>
      <c r="AA41" s="208">
        <f>AA42</f>
        <v>0</v>
      </c>
      <c r="AB41" s="222" t="s">
        <v>243</v>
      </c>
    </row>
    <row r="42" spans="1:28" ht="22.5" customHeight="1" x14ac:dyDescent="0.25">
      <c r="A42" s="223"/>
      <c r="B42" s="237"/>
      <c r="C42" s="241"/>
      <c r="D42" s="227"/>
      <c r="E42" s="215"/>
      <c r="F42" s="215"/>
      <c r="G42" s="215"/>
      <c r="H42" s="215"/>
      <c r="I42" s="215"/>
      <c r="J42" s="215" t="s">
        <v>287</v>
      </c>
      <c r="K42" s="213">
        <v>133</v>
      </c>
      <c r="L42" s="214"/>
      <c r="M42" s="113">
        <v>1</v>
      </c>
      <c r="N42" s="113">
        <v>13</v>
      </c>
      <c r="O42" s="114">
        <v>7700095100</v>
      </c>
      <c r="P42" s="115">
        <v>853</v>
      </c>
      <c r="Q42" s="213"/>
      <c r="R42" s="212"/>
      <c r="S42" s="211"/>
      <c r="T42" s="211"/>
      <c r="U42" s="211"/>
      <c r="V42" s="211"/>
      <c r="W42" s="211"/>
      <c r="X42" s="210"/>
      <c r="Y42" s="209">
        <v>1600</v>
      </c>
      <c r="Z42" s="209">
        <v>0</v>
      </c>
      <c r="AA42" s="208">
        <v>0</v>
      </c>
      <c r="AB42" s="222" t="s">
        <v>243</v>
      </c>
    </row>
    <row r="43" spans="1:28" ht="17.25" customHeight="1" x14ac:dyDescent="0.2">
      <c r="A43" s="223"/>
      <c r="B43" s="242" t="s">
        <v>255</v>
      </c>
      <c r="C43" s="242"/>
      <c r="D43" s="242"/>
      <c r="E43" s="242"/>
      <c r="F43" s="242"/>
      <c r="G43" s="242"/>
      <c r="H43" s="242"/>
      <c r="I43" s="242"/>
      <c r="J43" s="242"/>
      <c r="K43" s="226">
        <v>133</v>
      </c>
      <c r="L43" s="214">
        <v>200</v>
      </c>
      <c r="M43" s="105">
        <v>2</v>
      </c>
      <c r="N43" s="105">
        <v>0</v>
      </c>
      <c r="O43" s="106">
        <v>0</v>
      </c>
      <c r="P43" s="107">
        <v>0</v>
      </c>
      <c r="Q43" s="213"/>
      <c r="R43" s="212">
        <v>0</v>
      </c>
      <c r="S43" s="231"/>
      <c r="T43" s="231"/>
      <c r="U43" s="231"/>
      <c r="V43" s="231"/>
      <c r="W43" s="211">
        <v>0</v>
      </c>
      <c r="X43" s="210">
        <v>0</v>
      </c>
      <c r="Y43" s="225">
        <f>Y44</f>
        <v>102000</v>
      </c>
      <c r="Z43" s="225">
        <f>Z44</f>
        <v>103000</v>
      </c>
      <c r="AA43" s="108">
        <f>AA44</f>
        <v>107100</v>
      </c>
      <c r="AB43" s="222" t="s">
        <v>243</v>
      </c>
    </row>
    <row r="44" spans="1:28" ht="22.5" customHeight="1" x14ac:dyDescent="0.2">
      <c r="A44" s="223"/>
      <c r="B44" s="237"/>
      <c r="C44" s="241"/>
      <c r="D44" s="235" t="s">
        <v>256</v>
      </c>
      <c r="E44" s="235"/>
      <c r="F44" s="235"/>
      <c r="G44" s="235"/>
      <c r="H44" s="235"/>
      <c r="I44" s="235"/>
      <c r="J44" s="235"/>
      <c r="K44" s="226">
        <v>133</v>
      </c>
      <c r="L44" s="214">
        <v>203</v>
      </c>
      <c r="M44" s="105">
        <v>2</v>
      </c>
      <c r="N44" s="105">
        <v>3</v>
      </c>
      <c r="O44" s="106">
        <v>0</v>
      </c>
      <c r="P44" s="107">
        <v>0</v>
      </c>
      <c r="Q44" s="213"/>
      <c r="R44" s="212">
        <v>0</v>
      </c>
      <c r="S44" s="231"/>
      <c r="T44" s="231"/>
      <c r="U44" s="231"/>
      <c r="V44" s="231"/>
      <c r="W44" s="211">
        <v>0</v>
      </c>
      <c r="X44" s="210">
        <v>0</v>
      </c>
      <c r="Y44" s="225">
        <f>Y45</f>
        <v>102000</v>
      </c>
      <c r="Z44" s="225">
        <f>Z45</f>
        <v>103000</v>
      </c>
      <c r="AA44" s="108">
        <f>AA45</f>
        <v>107100</v>
      </c>
      <c r="AB44" s="222" t="s">
        <v>243</v>
      </c>
    </row>
    <row r="45" spans="1:28" ht="57.75" customHeight="1" x14ac:dyDescent="0.25">
      <c r="A45" s="223"/>
      <c r="B45" s="237"/>
      <c r="C45" s="241"/>
      <c r="D45" s="227"/>
      <c r="E45" s="230" t="s">
        <v>315</v>
      </c>
      <c r="F45" s="230"/>
      <c r="G45" s="230"/>
      <c r="H45" s="230"/>
      <c r="I45" s="230"/>
      <c r="J45" s="230"/>
      <c r="K45" s="213">
        <v>133</v>
      </c>
      <c r="L45" s="214">
        <v>203</v>
      </c>
      <c r="M45" s="113">
        <v>2</v>
      </c>
      <c r="N45" s="113">
        <v>3</v>
      </c>
      <c r="O45" s="114">
        <v>6000000000</v>
      </c>
      <c r="P45" s="115">
        <v>0</v>
      </c>
      <c r="Q45" s="213"/>
      <c r="R45" s="212">
        <v>0</v>
      </c>
      <c r="S45" s="229"/>
      <c r="T45" s="229"/>
      <c r="U45" s="229"/>
      <c r="V45" s="229"/>
      <c r="W45" s="211">
        <v>0</v>
      </c>
      <c r="X45" s="210">
        <v>0</v>
      </c>
      <c r="Y45" s="209">
        <f>Y46</f>
        <v>102000</v>
      </c>
      <c r="Z45" s="209">
        <f>Z46</f>
        <v>103000</v>
      </c>
      <c r="AA45" s="208">
        <f>AA46</f>
        <v>107100</v>
      </c>
      <c r="AB45" s="222" t="s">
        <v>243</v>
      </c>
    </row>
    <row r="46" spans="1:28" ht="46.5" customHeight="1" x14ac:dyDescent="0.25">
      <c r="A46" s="223"/>
      <c r="B46" s="237"/>
      <c r="C46" s="241"/>
      <c r="D46" s="227"/>
      <c r="E46" s="215"/>
      <c r="F46" s="230" t="s">
        <v>288</v>
      </c>
      <c r="G46" s="230"/>
      <c r="H46" s="230"/>
      <c r="I46" s="230"/>
      <c r="J46" s="230"/>
      <c r="K46" s="213">
        <v>133</v>
      </c>
      <c r="L46" s="214">
        <v>203</v>
      </c>
      <c r="M46" s="113">
        <v>2</v>
      </c>
      <c r="N46" s="113">
        <v>3</v>
      </c>
      <c r="O46" s="114">
        <v>6320000000</v>
      </c>
      <c r="P46" s="115">
        <v>0</v>
      </c>
      <c r="Q46" s="213"/>
      <c r="R46" s="212">
        <v>0</v>
      </c>
      <c r="S46" s="229"/>
      <c r="T46" s="229"/>
      <c r="U46" s="229"/>
      <c r="V46" s="229"/>
      <c r="W46" s="211">
        <v>0</v>
      </c>
      <c r="X46" s="210">
        <v>0</v>
      </c>
      <c r="Y46" s="209">
        <f>Y47</f>
        <v>102000</v>
      </c>
      <c r="Z46" s="209">
        <f>Z47</f>
        <v>103000</v>
      </c>
      <c r="AA46" s="208">
        <f>AA47</f>
        <v>107100</v>
      </c>
      <c r="AB46" s="222"/>
    </row>
    <row r="47" spans="1:28" ht="36.75" customHeight="1" x14ac:dyDescent="0.25">
      <c r="A47" s="223"/>
      <c r="B47" s="237"/>
      <c r="C47" s="241"/>
      <c r="D47" s="227"/>
      <c r="E47" s="215"/>
      <c r="F47" s="215"/>
      <c r="G47" s="230" t="s">
        <v>289</v>
      </c>
      <c r="H47" s="230"/>
      <c r="I47" s="230"/>
      <c r="J47" s="230"/>
      <c r="K47" s="213">
        <v>133</v>
      </c>
      <c r="L47" s="214">
        <v>203</v>
      </c>
      <c r="M47" s="113">
        <v>2</v>
      </c>
      <c r="N47" s="113">
        <v>3</v>
      </c>
      <c r="O47" s="114">
        <v>6320051180</v>
      </c>
      <c r="P47" s="115">
        <v>0</v>
      </c>
      <c r="Q47" s="213"/>
      <c r="R47" s="212">
        <v>10000</v>
      </c>
      <c r="S47" s="229"/>
      <c r="T47" s="229"/>
      <c r="U47" s="229"/>
      <c r="V47" s="229"/>
      <c r="W47" s="211">
        <v>0</v>
      </c>
      <c r="X47" s="210">
        <v>0</v>
      </c>
      <c r="Y47" s="209">
        <f>Y48+Y52</f>
        <v>102000</v>
      </c>
      <c r="Z47" s="209">
        <f>Z48+Z51</f>
        <v>103000</v>
      </c>
      <c r="AA47" s="208">
        <f>AA48+AA51</f>
        <v>107100</v>
      </c>
      <c r="AB47" s="222"/>
    </row>
    <row r="48" spans="1:28" ht="34.5" customHeight="1" x14ac:dyDescent="0.25">
      <c r="A48" s="223"/>
      <c r="B48" s="237"/>
      <c r="C48" s="241"/>
      <c r="D48" s="227"/>
      <c r="E48" s="215"/>
      <c r="F48" s="215"/>
      <c r="G48" s="216"/>
      <c r="H48" s="216"/>
      <c r="I48" s="216"/>
      <c r="J48" s="216" t="s">
        <v>275</v>
      </c>
      <c r="K48" s="213">
        <v>133</v>
      </c>
      <c r="L48" s="214"/>
      <c r="M48" s="113">
        <v>2</v>
      </c>
      <c r="N48" s="113">
        <v>3</v>
      </c>
      <c r="O48" s="114">
        <v>6320051180</v>
      </c>
      <c r="P48" s="115">
        <v>120</v>
      </c>
      <c r="Q48" s="213"/>
      <c r="R48" s="212"/>
      <c r="S48" s="211"/>
      <c r="T48" s="211"/>
      <c r="U48" s="211"/>
      <c r="V48" s="211"/>
      <c r="W48" s="211"/>
      <c r="X48" s="210"/>
      <c r="Y48" s="209">
        <f>Y49+Y50</f>
        <v>101556</v>
      </c>
      <c r="Z48" s="209">
        <f>Z49+Z50</f>
        <v>101556</v>
      </c>
      <c r="AA48" s="208">
        <f>AA49+AA50</f>
        <v>101556</v>
      </c>
      <c r="AB48" s="222"/>
    </row>
    <row r="49" spans="1:28" ht="23.25" customHeight="1" x14ac:dyDescent="0.25">
      <c r="A49" s="223"/>
      <c r="B49" s="237"/>
      <c r="C49" s="241"/>
      <c r="D49" s="227"/>
      <c r="E49" s="215"/>
      <c r="F49" s="215"/>
      <c r="G49" s="216"/>
      <c r="H49" s="216"/>
      <c r="I49" s="216"/>
      <c r="J49" s="216" t="s">
        <v>318</v>
      </c>
      <c r="K49" s="213">
        <v>133</v>
      </c>
      <c r="L49" s="214"/>
      <c r="M49" s="113">
        <v>2</v>
      </c>
      <c r="N49" s="113">
        <v>3</v>
      </c>
      <c r="O49" s="114">
        <v>6320051180</v>
      </c>
      <c r="P49" s="115">
        <v>121</v>
      </c>
      <c r="Q49" s="213"/>
      <c r="R49" s="212"/>
      <c r="S49" s="211"/>
      <c r="T49" s="211"/>
      <c r="U49" s="211"/>
      <c r="V49" s="211"/>
      <c r="W49" s="211"/>
      <c r="X49" s="210"/>
      <c r="Y49" s="209">
        <v>78000</v>
      </c>
      <c r="Z49" s="209">
        <v>78000</v>
      </c>
      <c r="AA49" s="208">
        <v>78000</v>
      </c>
      <c r="AB49" s="222"/>
    </row>
    <row r="50" spans="1:28" ht="57" customHeight="1" x14ac:dyDescent="0.25">
      <c r="A50" s="223"/>
      <c r="B50" s="237"/>
      <c r="C50" s="241"/>
      <c r="D50" s="227"/>
      <c r="E50" s="215"/>
      <c r="F50" s="215"/>
      <c r="G50" s="216"/>
      <c r="H50" s="216"/>
      <c r="I50" s="216"/>
      <c r="J50" s="216" t="s">
        <v>317</v>
      </c>
      <c r="K50" s="213">
        <v>133</v>
      </c>
      <c r="L50" s="214"/>
      <c r="M50" s="113">
        <v>2</v>
      </c>
      <c r="N50" s="113">
        <v>3</v>
      </c>
      <c r="O50" s="114">
        <v>6320051180</v>
      </c>
      <c r="P50" s="115">
        <v>129</v>
      </c>
      <c r="Q50" s="213"/>
      <c r="R50" s="212"/>
      <c r="S50" s="211"/>
      <c r="T50" s="211"/>
      <c r="U50" s="211"/>
      <c r="V50" s="211"/>
      <c r="W50" s="211"/>
      <c r="X50" s="210"/>
      <c r="Y50" s="209">
        <v>23556</v>
      </c>
      <c r="Z50" s="209">
        <v>23556</v>
      </c>
      <c r="AA50" s="208">
        <v>23556</v>
      </c>
      <c r="AB50" s="222" t="s">
        <v>243</v>
      </c>
    </row>
    <row r="51" spans="1:28" ht="34.5" customHeight="1" x14ac:dyDescent="0.25">
      <c r="A51" s="223"/>
      <c r="B51" s="237"/>
      <c r="C51" s="241"/>
      <c r="D51" s="227"/>
      <c r="E51" s="215"/>
      <c r="F51" s="215"/>
      <c r="G51" s="216"/>
      <c r="H51" s="216"/>
      <c r="I51" s="216"/>
      <c r="J51" s="216" t="s">
        <v>278</v>
      </c>
      <c r="K51" s="213">
        <v>133</v>
      </c>
      <c r="L51" s="214">
        <v>203</v>
      </c>
      <c r="M51" s="113">
        <v>2</v>
      </c>
      <c r="N51" s="113">
        <v>3</v>
      </c>
      <c r="O51" s="114">
        <v>6320051180</v>
      </c>
      <c r="P51" s="115">
        <v>240</v>
      </c>
      <c r="Q51" s="213"/>
      <c r="R51" s="212"/>
      <c r="S51" s="211"/>
      <c r="T51" s="211"/>
      <c r="U51" s="211"/>
      <c r="V51" s="211"/>
      <c r="W51" s="211"/>
      <c r="X51" s="210"/>
      <c r="Y51" s="209">
        <v>444</v>
      </c>
      <c r="Z51" s="209">
        <v>1444</v>
      </c>
      <c r="AA51" s="208">
        <v>5544</v>
      </c>
      <c r="AB51" s="222" t="s">
        <v>243</v>
      </c>
    </row>
    <row r="52" spans="1:28" ht="16.5" customHeight="1" x14ac:dyDescent="0.25">
      <c r="A52" s="223"/>
      <c r="B52" s="237"/>
      <c r="C52" s="241"/>
      <c r="D52" s="227"/>
      <c r="E52" s="215"/>
      <c r="F52" s="215"/>
      <c r="G52" s="240" t="s">
        <v>313</v>
      </c>
      <c r="H52" s="240"/>
      <c r="I52" s="240"/>
      <c r="J52" s="240"/>
      <c r="K52" s="213">
        <v>133</v>
      </c>
      <c r="L52" s="214">
        <v>203</v>
      </c>
      <c r="M52" s="113">
        <v>2</v>
      </c>
      <c r="N52" s="113">
        <v>3</v>
      </c>
      <c r="O52" s="114">
        <v>6320051180</v>
      </c>
      <c r="P52" s="115">
        <v>244</v>
      </c>
      <c r="Q52" s="213"/>
      <c r="R52" s="212">
        <v>10000</v>
      </c>
      <c r="S52" s="229"/>
      <c r="T52" s="229"/>
      <c r="U52" s="229"/>
      <c r="V52" s="229"/>
      <c r="W52" s="211">
        <v>0</v>
      </c>
      <c r="X52" s="210">
        <v>0</v>
      </c>
      <c r="Y52" s="209">
        <v>444</v>
      </c>
      <c r="Z52" s="209">
        <v>1444</v>
      </c>
      <c r="AA52" s="208">
        <v>5544</v>
      </c>
      <c r="AB52" s="222" t="s">
        <v>243</v>
      </c>
    </row>
    <row r="53" spans="1:28" ht="22.5" customHeight="1" x14ac:dyDescent="0.2">
      <c r="A53" s="223"/>
      <c r="B53" s="239" t="s">
        <v>257</v>
      </c>
      <c r="C53" s="239"/>
      <c r="D53" s="239"/>
      <c r="E53" s="239"/>
      <c r="F53" s="239"/>
      <c r="G53" s="239"/>
      <c r="H53" s="239"/>
      <c r="I53" s="239"/>
      <c r="J53" s="239"/>
      <c r="K53" s="226">
        <v>133</v>
      </c>
      <c r="L53" s="214">
        <v>300</v>
      </c>
      <c r="M53" s="105">
        <v>3</v>
      </c>
      <c r="N53" s="105">
        <v>0</v>
      </c>
      <c r="O53" s="106">
        <v>0</v>
      </c>
      <c r="P53" s="107">
        <v>0</v>
      </c>
      <c r="Q53" s="213"/>
      <c r="R53" s="212">
        <v>0</v>
      </c>
      <c r="S53" s="231"/>
      <c r="T53" s="231"/>
      <c r="U53" s="231"/>
      <c r="V53" s="231"/>
      <c r="W53" s="211">
        <v>0</v>
      </c>
      <c r="X53" s="210">
        <v>0</v>
      </c>
      <c r="Y53" s="225">
        <f>Y54+Y60</f>
        <v>143300</v>
      </c>
      <c r="Z53" s="225">
        <f>Z54+Z60</f>
        <v>4119</v>
      </c>
      <c r="AA53" s="108">
        <f>AA54+AA60</f>
        <v>0</v>
      </c>
      <c r="AB53" s="222" t="s">
        <v>243</v>
      </c>
    </row>
    <row r="54" spans="1:28" ht="15" customHeight="1" x14ac:dyDescent="0.2">
      <c r="A54" s="223"/>
      <c r="B54" s="220"/>
      <c r="C54" s="219"/>
      <c r="D54" s="232" t="s">
        <v>258</v>
      </c>
      <c r="E54" s="232"/>
      <c r="F54" s="232"/>
      <c r="G54" s="232"/>
      <c r="H54" s="232"/>
      <c r="I54" s="232"/>
      <c r="J54" s="232"/>
      <c r="K54" s="226">
        <v>133</v>
      </c>
      <c r="L54" s="214">
        <v>310</v>
      </c>
      <c r="M54" s="105">
        <v>3</v>
      </c>
      <c r="N54" s="105">
        <v>10</v>
      </c>
      <c r="O54" s="106">
        <v>0</v>
      </c>
      <c r="P54" s="107">
        <v>0</v>
      </c>
      <c r="Q54" s="213"/>
      <c r="R54" s="212">
        <v>0</v>
      </c>
      <c r="S54" s="231"/>
      <c r="T54" s="231"/>
      <c r="U54" s="231"/>
      <c r="V54" s="231"/>
      <c r="W54" s="211">
        <v>0</v>
      </c>
      <c r="X54" s="210">
        <v>0</v>
      </c>
      <c r="Y54" s="225">
        <f>Y55</f>
        <v>137300</v>
      </c>
      <c r="Z54" s="225">
        <f>Z55</f>
        <v>0</v>
      </c>
      <c r="AA54" s="224">
        <f>AA55</f>
        <v>0</v>
      </c>
      <c r="AB54" s="222" t="s">
        <v>243</v>
      </c>
    </row>
    <row r="55" spans="1:28" ht="55.5" customHeight="1" x14ac:dyDescent="0.25">
      <c r="A55" s="223"/>
      <c r="B55" s="220"/>
      <c r="C55" s="219"/>
      <c r="D55" s="218"/>
      <c r="E55" s="230" t="s">
        <v>315</v>
      </c>
      <c r="F55" s="230"/>
      <c r="G55" s="230"/>
      <c r="H55" s="230"/>
      <c r="I55" s="230"/>
      <c r="J55" s="230"/>
      <c r="K55" s="213">
        <v>133</v>
      </c>
      <c r="L55" s="214">
        <v>310</v>
      </c>
      <c r="M55" s="113">
        <v>3</v>
      </c>
      <c r="N55" s="113">
        <v>10</v>
      </c>
      <c r="O55" s="114">
        <v>6300000000</v>
      </c>
      <c r="P55" s="115">
        <v>0</v>
      </c>
      <c r="Q55" s="213"/>
      <c r="R55" s="212">
        <v>0</v>
      </c>
      <c r="S55" s="229"/>
      <c r="T55" s="229"/>
      <c r="U55" s="229"/>
      <c r="V55" s="229"/>
      <c r="W55" s="211">
        <v>0</v>
      </c>
      <c r="X55" s="210">
        <v>0</v>
      </c>
      <c r="Y55" s="209">
        <f>Y56</f>
        <v>137300</v>
      </c>
      <c r="Z55" s="209">
        <f>Z56</f>
        <v>0</v>
      </c>
      <c r="AA55" s="208">
        <f>AA56</f>
        <v>0</v>
      </c>
      <c r="AB55" s="222"/>
    </row>
    <row r="56" spans="1:28" ht="48.75" customHeight="1" x14ac:dyDescent="0.25">
      <c r="A56" s="223"/>
      <c r="B56" s="220"/>
      <c r="C56" s="219"/>
      <c r="D56" s="218"/>
      <c r="E56" s="217"/>
      <c r="F56" s="234" t="s">
        <v>290</v>
      </c>
      <c r="G56" s="234"/>
      <c r="H56" s="234"/>
      <c r="I56" s="234"/>
      <c r="J56" s="234"/>
      <c r="K56" s="213">
        <v>133</v>
      </c>
      <c r="L56" s="214">
        <v>310</v>
      </c>
      <c r="M56" s="113">
        <v>3</v>
      </c>
      <c r="N56" s="113">
        <v>10</v>
      </c>
      <c r="O56" s="114">
        <v>6330000000</v>
      </c>
      <c r="P56" s="115">
        <v>0</v>
      </c>
      <c r="Q56" s="213"/>
      <c r="R56" s="212">
        <v>0</v>
      </c>
      <c r="S56" s="229"/>
      <c r="T56" s="229"/>
      <c r="U56" s="229"/>
      <c r="V56" s="229"/>
      <c r="W56" s="211">
        <v>0</v>
      </c>
      <c r="X56" s="210">
        <v>0</v>
      </c>
      <c r="Y56" s="209">
        <f>Y57</f>
        <v>137300</v>
      </c>
      <c r="Z56" s="209">
        <f>Z57</f>
        <v>0</v>
      </c>
      <c r="AA56" s="208">
        <f>AA57</f>
        <v>0</v>
      </c>
      <c r="AB56" s="222"/>
    </row>
    <row r="57" spans="1:28" ht="48.75" customHeight="1" x14ac:dyDescent="0.25">
      <c r="A57" s="223"/>
      <c r="B57" s="220"/>
      <c r="C57" s="219"/>
      <c r="D57" s="218"/>
      <c r="E57" s="217"/>
      <c r="F57" s="217"/>
      <c r="G57" s="217"/>
      <c r="H57" s="217"/>
      <c r="I57" s="217"/>
      <c r="J57" s="217" t="s">
        <v>291</v>
      </c>
      <c r="K57" s="213">
        <v>133</v>
      </c>
      <c r="L57" s="214">
        <v>310</v>
      </c>
      <c r="M57" s="113">
        <v>3</v>
      </c>
      <c r="N57" s="113">
        <v>10</v>
      </c>
      <c r="O57" s="114">
        <v>6330095020</v>
      </c>
      <c r="P57" s="115">
        <v>0</v>
      </c>
      <c r="Q57" s="213"/>
      <c r="R57" s="212"/>
      <c r="S57" s="211"/>
      <c r="T57" s="211"/>
      <c r="U57" s="211"/>
      <c r="V57" s="211"/>
      <c r="W57" s="211"/>
      <c r="X57" s="210"/>
      <c r="Y57" s="209">
        <f>Y58</f>
        <v>137300</v>
      </c>
      <c r="Z57" s="209">
        <f>Z58</f>
        <v>0</v>
      </c>
      <c r="AA57" s="208">
        <f>AA58</f>
        <v>0</v>
      </c>
      <c r="AB57" s="222" t="s">
        <v>243</v>
      </c>
    </row>
    <row r="58" spans="1:28" ht="36" customHeight="1" x14ac:dyDescent="0.25">
      <c r="A58" s="223"/>
      <c r="B58" s="220"/>
      <c r="C58" s="219"/>
      <c r="D58" s="218"/>
      <c r="E58" s="217"/>
      <c r="F58" s="217"/>
      <c r="G58" s="217"/>
      <c r="H58" s="217"/>
      <c r="I58" s="217"/>
      <c r="J58" s="217" t="s">
        <v>314</v>
      </c>
      <c r="K58" s="213">
        <v>133</v>
      </c>
      <c r="L58" s="214">
        <v>310</v>
      </c>
      <c r="M58" s="113">
        <v>3</v>
      </c>
      <c r="N58" s="113">
        <v>10</v>
      </c>
      <c r="O58" s="114">
        <v>6330095020</v>
      </c>
      <c r="P58" s="115">
        <v>240</v>
      </c>
      <c r="Q58" s="213"/>
      <c r="R58" s="212"/>
      <c r="S58" s="211"/>
      <c r="T58" s="211"/>
      <c r="U58" s="211"/>
      <c r="V58" s="211"/>
      <c r="W58" s="211"/>
      <c r="X58" s="210"/>
      <c r="Y58" s="209">
        <f>Y59</f>
        <v>137300</v>
      </c>
      <c r="Z58" s="209">
        <f>Z59</f>
        <v>0</v>
      </c>
      <c r="AA58" s="208">
        <f>AA59</f>
        <v>0</v>
      </c>
      <c r="AB58" s="222"/>
    </row>
    <row r="59" spans="1:28" ht="39" customHeight="1" x14ac:dyDescent="0.25">
      <c r="A59" s="223"/>
      <c r="B59" s="220"/>
      <c r="C59" s="219"/>
      <c r="D59" s="218"/>
      <c r="E59" s="217"/>
      <c r="F59" s="217"/>
      <c r="G59" s="234" t="s">
        <v>313</v>
      </c>
      <c r="H59" s="234"/>
      <c r="I59" s="234"/>
      <c r="J59" s="234"/>
      <c r="K59" s="213">
        <v>133</v>
      </c>
      <c r="L59" s="214">
        <v>310</v>
      </c>
      <c r="M59" s="113">
        <v>3</v>
      </c>
      <c r="N59" s="113">
        <v>10</v>
      </c>
      <c r="O59" s="114">
        <v>6330095020</v>
      </c>
      <c r="P59" s="115">
        <v>244</v>
      </c>
      <c r="Q59" s="213"/>
      <c r="R59" s="212">
        <v>10000</v>
      </c>
      <c r="S59" s="229"/>
      <c r="T59" s="229"/>
      <c r="U59" s="229"/>
      <c r="V59" s="229"/>
      <c r="W59" s="211">
        <v>0</v>
      </c>
      <c r="X59" s="210">
        <v>0</v>
      </c>
      <c r="Y59" s="209">
        <v>137300</v>
      </c>
      <c r="Z59" s="209">
        <v>0</v>
      </c>
      <c r="AA59" s="208">
        <v>0</v>
      </c>
      <c r="AB59" s="222"/>
    </row>
    <row r="60" spans="1:28" ht="36" customHeight="1" x14ac:dyDescent="0.2">
      <c r="A60" s="223"/>
      <c r="B60" s="220"/>
      <c r="C60" s="219"/>
      <c r="D60" s="218"/>
      <c r="E60" s="217"/>
      <c r="F60" s="217"/>
      <c r="G60" s="217"/>
      <c r="H60" s="217"/>
      <c r="I60" s="217"/>
      <c r="J60" s="218" t="s">
        <v>259</v>
      </c>
      <c r="K60" s="213">
        <v>133</v>
      </c>
      <c r="L60" s="214"/>
      <c r="M60" s="113">
        <v>3</v>
      </c>
      <c r="N60" s="113">
        <v>14</v>
      </c>
      <c r="O60" s="114">
        <v>0</v>
      </c>
      <c r="P60" s="115">
        <v>0</v>
      </c>
      <c r="Q60" s="213"/>
      <c r="R60" s="212"/>
      <c r="S60" s="211"/>
      <c r="T60" s="211"/>
      <c r="U60" s="211"/>
      <c r="V60" s="211"/>
      <c r="W60" s="211"/>
      <c r="X60" s="210"/>
      <c r="Y60" s="225">
        <f>Y61</f>
        <v>6000</v>
      </c>
      <c r="Z60" s="225">
        <f>Z61</f>
        <v>4119</v>
      </c>
      <c r="AA60" s="224">
        <f>AA61</f>
        <v>0</v>
      </c>
      <c r="AB60" s="222"/>
    </row>
    <row r="61" spans="1:28" ht="24" customHeight="1" x14ac:dyDescent="0.25">
      <c r="A61" s="223"/>
      <c r="B61" s="220"/>
      <c r="C61" s="219"/>
      <c r="D61" s="218"/>
      <c r="E61" s="217"/>
      <c r="F61" s="217"/>
      <c r="G61" s="217"/>
      <c r="H61" s="217"/>
      <c r="I61" s="217"/>
      <c r="J61" s="217" t="s">
        <v>316</v>
      </c>
      <c r="K61" s="213">
        <v>133</v>
      </c>
      <c r="L61" s="214"/>
      <c r="M61" s="113">
        <v>3</v>
      </c>
      <c r="N61" s="113">
        <v>14</v>
      </c>
      <c r="O61" s="114">
        <v>7700000000</v>
      </c>
      <c r="P61" s="115">
        <v>0</v>
      </c>
      <c r="Q61" s="213"/>
      <c r="R61" s="212"/>
      <c r="S61" s="211"/>
      <c r="T61" s="211"/>
      <c r="U61" s="211"/>
      <c r="V61" s="211"/>
      <c r="W61" s="211"/>
      <c r="X61" s="210"/>
      <c r="Y61" s="209">
        <f>Y62</f>
        <v>6000</v>
      </c>
      <c r="Z61" s="209">
        <f>Z62</f>
        <v>4119</v>
      </c>
      <c r="AA61" s="208">
        <f>AA62</f>
        <v>0</v>
      </c>
      <c r="AB61" s="222"/>
    </row>
    <row r="62" spans="1:28" ht="24" customHeight="1" x14ac:dyDescent="0.25">
      <c r="A62" s="223"/>
      <c r="B62" s="220"/>
      <c r="C62" s="219"/>
      <c r="D62" s="218"/>
      <c r="E62" s="217"/>
      <c r="F62" s="217"/>
      <c r="G62" s="217"/>
      <c r="H62" s="217"/>
      <c r="I62" s="217"/>
      <c r="J62" s="217" t="s">
        <v>293</v>
      </c>
      <c r="K62" s="213">
        <v>133</v>
      </c>
      <c r="L62" s="214"/>
      <c r="M62" s="113">
        <v>3</v>
      </c>
      <c r="N62" s="113">
        <v>14</v>
      </c>
      <c r="O62" s="114">
        <v>7700020040</v>
      </c>
      <c r="P62" s="115">
        <v>0</v>
      </c>
      <c r="Q62" s="213"/>
      <c r="R62" s="212"/>
      <c r="S62" s="211"/>
      <c r="T62" s="211"/>
      <c r="U62" s="211"/>
      <c r="V62" s="211"/>
      <c r="W62" s="211"/>
      <c r="X62" s="210"/>
      <c r="Y62" s="209">
        <f>Y63</f>
        <v>6000</v>
      </c>
      <c r="Z62" s="209">
        <f>Z63</f>
        <v>4119</v>
      </c>
      <c r="AA62" s="208">
        <f>AA63</f>
        <v>0</v>
      </c>
      <c r="AB62" s="222"/>
    </row>
    <row r="63" spans="1:28" ht="35.25" customHeight="1" x14ac:dyDescent="0.25">
      <c r="A63" s="223"/>
      <c r="B63" s="220"/>
      <c r="C63" s="219"/>
      <c r="D63" s="218"/>
      <c r="E63" s="217"/>
      <c r="F63" s="217"/>
      <c r="G63" s="217"/>
      <c r="H63" s="217"/>
      <c r="I63" s="217"/>
      <c r="J63" s="217" t="s">
        <v>314</v>
      </c>
      <c r="K63" s="213">
        <v>133</v>
      </c>
      <c r="L63" s="214"/>
      <c r="M63" s="113">
        <v>3</v>
      </c>
      <c r="N63" s="113">
        <v>14</v>
      </c>
      <c r="O63" s="114">
        <v>7700020040</v>
      </c>
      <c r="P63" s="115">
        <v>240</v>
      </c>
      <c r="Q63" s="213"/>
      <c r="R63" s="212"/>
      <c r="S63" s="211"/>
      <c r="T63" s="211"/>
      <c r="U63" s="211"/>
      <c r="V63" s="211"/>
      <c r="W63" s="211"/>
      <c r="X63" s="210"/>
      <c r="Y63" s="209">
        <f>Y64</f>
        <v>6000</v>
      </c>
      <c r="Z63" s="209">
        <f>Z64</f>
        <v>4119</v>
      </c>
      <c r="AA63" s="208">
        <f>AA64</f>
        <v>0</v>
      </c>
      <c r="AB63" s="222" t="s">
        <v>243</v>
      </c>
    </row>
    <row r="64" spans="1:28" ht="38.25" customHeight="1" x14ac:dyDescent="0.25">
      <c r="A64" s="223"/>
      <c r="B64" s="220"/>
      <c r="C64" s="219"/>
      <c r="D64" s="218"/>
      <c r="E64" s="217"/>
      <c r="F64" s="217"/>
      <c r="G64" s="217"/>
      <c r="H64" s="217"/>
      <c r="I64" s="217"/>
      <c r="J64" s="217" t="s">
        <v>313</v>
      </c>
      <c r="K64" s="213">
        <v>133</v>
      </c>
      <c r="L64" s="214"/>
      <c r="M64" s="113">
        <v>3</v>
      </c>
      <c r="N64" s="113">
        <v>14</v>
      </c>
      <c r="O64" s="114">
        <v>7700020040</v>
      </c>
      <c r="P64" s="115">
        <v>244</v>
      </c>
      <c r="Q64" s="213"/>
      <c r="R64" s="212"/>
      <c r="S64" s="211"/>
      <c r="T64" s="211"/>
      <c r="U64" s="211"/>
      <c r="V64" s="211"/>
      <c r="W64" s="211"/>
      <c r="X64" s="210"/>
      <c r="Y64" s="209">
        <v>6000</v>
      </c>
      <c r="Z64" s="209">
        <v>4119</v>
      </c>
      <c r="AA64" s="208">
        <v>0</v>
      </c>
      <c r="AB64" s="222"/>
    </row>
    <row r="65" spans="1:28" ht="17.25" customHeight="1" x14ac:dyDescent="0.2">
      <c r="A65" s="223"/>
      <c r="B65" s="239" t="s">
        <v>260</v>
      </c>
      <c r="C65" s="239"/>
      <c r="D65" s="239"/>
      <c r="E65" s="239"/>
      <c r="F65" s="239"/>
      <c r="G65" s="239"/>
      <c r="H65" s="239"/>
      <c r="I65" s="239"/>
      <c r="J65" s="239"/>
      <c r="K65" s="226">
        <v>133</v>
      </c>
      <c r="L65" s="214">
        <v>400</v>
      </c>
      <c r="M65" s="105">
        <v>4</v>
      </c>
      <c r="N65" s="105">
        <v>0</v>
      </c>
      <c r="O65" s="106">
        <v>0</v>
      </c>
      <c r="P65" s="107">
        <v>0</v>
      </c>
      <c r="Q65" s="213"/>
      <c r="R65" s="212">
        <v>0</v>
      </c>
      <c r="S65" s="231"/>
      <c r="T65" s="231"/>
      <c r="U65" s="231"/>
      <c r="V65" s="231"/>
      <c r="W65" s="211">
        <v>0</v>
      </c>
      <c r="X65" s="210">
        <v>0</v>
      </c>
      <c r="Y65" s="225">
        <f>Y66</f>
        <v>704000</v>
      </c>
      <c r="Z65" s="225">
        <f>Z66</f>
        <v>728000</v>
      </c>
      <c r="AA65" s="108">
        <f>AA66</f>
        <v>756000</v>
      </c>
      <c r="AB65" s="222" t="s">
        <v>243</v>
      </c>
    </row>
    <row r="66" spans="1:28" ht="26.25" customHeight="1" x14ac:dyDescent="0.2">
      <c r="A66" s="223"/>
      <c r="B66" s="238"/>
      <c r="C66" s="238"/>
      <c r="D66" s="238"/>
      <c r="E66" s="238"/>
      <c r="F66" s="238"/>
      <c r="G66" s="238"/>
      <c r="H66" s="238"/>
      <c r="I66" s="238"/>
      <c r="J66" s="237" t="s">
        <v>261</v>
      </c>
      <c r="K66" s="226">
        <v>133</v>
      </c>
      <c r="L66" s="214"/>
      <c r="M66" s="105">
        <v>4</v>
      </c>
      <c r="N66" s="105">
        <v>9</v>
      </c>
      <c r="O66" s="106">
        <v>0</v>
      </c>
      <c r="P66" s="107">
        <v>0</v>
      </c>
      <c r="Q66" s="213"/>
      <c r="R66" s="212"/>
      <c r="S66" s="236"/>
      <c r="T66" s="236"/>
      <c r="U66" s="236"/>
      <c r="V66" s="236"/>
      <c r="W66" s="211"/>
      <c r="X66" s="210"/>
      <c r="Y66" s="225">
        <f>Y67</f>
        <v>704000</v>
      </c>
      <c r="Z66" s="225">
        <f>Z67</f>
        <v>728000</v>
      </c>
      <c r="AA66" s="108">
        <f>AA67</f>
        <v>756000</v>
      </c>
      <c r="AB66" s="222" t="s">
        <v>243</v>
      </c>
    </row>
    <row r="67" spans="1:28" ht="63" customHeight="1" x14ac:dyDescent="0.2">
      <c r="A67" s="223"/>
      <c r="B67" s="220"/>
      <c r="C67" s="219"/>
      <c r="D67" s="235" t="s">
        <v>315</v>
      </c>
      <c r="E67" s="235"/>
      <c r="F67" s="235"/>
      <c r="G67" s="235"/>
      <c r="H67" s="235"/>
      <c r="I67" s="235"/>
      <c r="J67" s="235"/>
      <c r="K67" s="226">
        <v>133</v>
      </c>
      <c r="L67" s="214">
        <v>409</v>
      </c>
      <c r="M67" s="105">
        <v>4</v>
      </c>
      <c r="N67" s="105">
        <v>9</v>
      </c>
      <c r="O67" s="106">
        <v>6300000000</v>
      </c>
      <c r="P67" s="107">
        <v>0</v>
      </c>
      <c r="Q67" s="213"/>
      <c r="R67" s="212">
        <v>0</v>
      </c>
      <c r="S67" s="231"/>
      <c r="T67" s="231"/>
      <c r="U67" s="231"/>
      <c r="V67" s="231"/>
      <c r="W67" s="211">
        <v>0</v>
      </c>
      <c r="X67" s="210">
        <v>0</v>
      </c>
      <c r="Y67" s="225">
        <f>Y68</f>
        <v>704000</v>
      </c>
      <c r="Z67" s="225">
        <f>Z68</f>
        <v>728000</v>
      </c>
      <c r="AA67" s="108">
        <f>AA68</f>
        <v>756000</v>
      </c>
      <c r="AB67" s="222" t="s">
        <v>243</v>
      </c>
    </row>
    <row r="68" spans="1:28" ht="38.25" customHeight="1" x14ac:dyDescent="0.25">
      <c r="A68" s="223"/>
      <c r="B68" s="220"/>
      <c r="C68" s="219"/>
      <c r="D68" s="218"/>
      <c r="E68" s="230" t="s">
        <v>294</v>
      </c>
      <c r="F68" s="230"/>
      <c r="G68" s="230"/>
      <c r="H68" s="230"/>
      <c r="I68" s="230"/>
      <c r="J68" s="230"/>
      <c r="K68" s="213">
        <v>133</v>
      </c>
      <c r="L68" s="214">
        <v>409</v>
      </c>
      <c r="M68" s="113">
        <v>4</v>
      </c>
      <c r="N68" s="113">
        <v>9</v>
      </c>
      <c r="O68" s="114">
        <v>6340000000</v>
      </c>
      <c r="P68" s="115">
        <v>0</v>
      </c>
      <c r="Q68" s="213"/>
      <c r="R68" s="212">
        <v>0</v>
      </c>
      <c r="S68" s="229"/>
      <c r="T68" s="229"/>
      <c r="U68" s="229"/>
      <c r="V68" s="229"/>
      <c r="W68" s="211">
        <v>0</v>
      </c>
      <c r="X68" s="210">
        <v>0</v>
      </c>
      <c r="Y68" s="209">
        <f>Y69</f>
        <v>704000</v>
      </c>
      <c r="Z68" s="209">
        <f>Z69</f>
        <v>728000</v>
      </c>
      <c r="AA68" s="208">
        <f>AA69</f>
        <v>756000</v>
      </c>
      <c r="AB68" s="222"/>
    </row>
    <row r="69" spans="1:28" ht="46.5" customHeight="1" x14ac:dyDescent="0.25">
      <c r="A69" s="223"/>
      <c r="B69" s="220"/>
      <c r="C69" s="219"/>
      <c r="D69" s="218"/>
      <c r="E69" s="217"/>
      <c r="F69" s="230" t="s">
        <v>295</v>
      </c>
      <c r="G69" s="230"/>
      <c r="H69" s="230"/>
      <c r="I69" s="230"/>
      <c r="J69" s="230"/>
      <c r="K69" s="213">
        <v>133</v>
      </c>
      <c r="L69" s="214">
        <v>409</v>
      </c>
      <c r="M69" s="113">
        <v>4</v>
      </c>
      <c r="N69" s="113">
        <v>9</v>
      </c>
      <c r="O69" s="114">
        <v>6340095280</v>
      </c>
      <c r="P69" s="115">
        <v>0</v>
      </c>
      <c r="Q69" s="213"/>
      <c r="R69" s="212">
        <v>0</v>
      </c>
      <c r="S69" s="229"/>
      <c r="T69" s="229"/>
      <c r="U69" s="229"/>
      <c r="V69" s="229"/>
      <c r="W69" s="211">
        <v>0</v>
      </c>
      <c r="X69" s="210">
        <v>0</v>
      </c>
      <c r="Y69" s="209">
        <f>Y70</f>
        <v>704000</v>
      </c>
      <c r="Z69" s="209">
        <f>Z70</f>
        <v>728000</v>
      </c>
      <c r="AA69" s="208">
        <f>AA70</f>
        <v>756000</v>
      </c>
      <c r="AB69" s="222"/>
    </row>
    <row r="70" spans="1:28" ht="24" customHeight="1" x14ac:dyDescent="0.25">
      <c r="A70" s="223"/>
      <c r="B70" s="220"/>
      <c r="C70" s="219"/>
      <c r="D70" s="218"/>
      <c r="E70" s="217"/>
      <c r="F70" s="216"/>
      <c r="G70" s="216"/>
      <c r="H70" s="216"/>
      <c r="I70" s="216"/>
      <c r="J70" s="216" t="s">
        <v>314</v>
      </c>
      <c r="K70" s="213">
        <v>133</v>
      </c>
      <c r="L70" s="214">
        <v>409</v>
      </c>
      <c r="M70" s="113">
        <v>4</v>
      </c>
      <c r="N70" s="113">
        <v>9</v>
      </c>
      <c r="O70" s="114">
        <v>6340095280</v>
      </c>
      <c r="P70" s="115">
        <v>240</v>
      </c>
      <c r="Q70" s="213"/>
      <c r="R70" s="212"/>
      <c r="S70" s="211"/>
      <c r="T70" s="211"/>
      <c r="U70" s="211"/>
      <c r="V70" s="211"/>
      <c r="W70" s="211"/>
      <c r="X70" s="210"/>
      <c r="Y70" s="209">
        <f>Y71+Y72</f>
        <v>704000</v>
      </c>
      <c r="Z70" s="209">
        <f>Z71+Z72</f>
        <v>728000</v>
      </c>
      <c r="AA70" s="208">
        <f>AA71+AA72</f>
        <v>756000</v>
      </c>
      <c r="AB70" s="222"/>
    </row>
    <row r="71" spans="1:28" ht="45.75" customHeight="1" x14ac:dyDescent="0.25">
      <c r="A71" s="223"/>
      <c r="B71" s="220"/>
      <c r="C71" s="219"/>
      <c r="D71" s="218"/>
      <c r="E71" s="217"/>
      <c r="F71" s="217"/>
      <c r="G71" s="230" t="s">
        <v>313</v>
      </c>
      <c r="H71" s="230"/>
      <c r="I71" s="230"/>
      <c r="J71" s="230"/>
      <c r="K71" s="213">
        <v>133</v>
      </c>
      <c r="L71" s="214">
        <v>409</v>
      </c>
      <c r="M71" s="113">
        <v>4</v>
      </c>
      <c r="N71" s="113">
        <v>9</v>
      </c>
      <c r="O71" s="114">
        <v>6340095280</v>
      </c>
      <c r="P71" s="115">
        <v>244</v>
      </c>
      <c r="Q71" s="213"/>
      <c r="R71" s="212">
        <v>10000</v>
      </c>
      <c r="S71" s="229"/>
      <c r="T71" s="229"/>
      <c r="U71" s="229"/>
      <c r="V71" s="229"/>
      <c r="W71" s="211">
        <v>0</v>
      </c>
      <c r="X71" s="210">
        <v>0</v>
      </c>
      <c r="Y71" s="209">
        <v>704000</v>
      </c>
      <c r="Z71" s="209">
        <v>728000</v>
      </c>
      <c r="AA71" s="208">
        <v>756000</v>
      </c>
      <c r="AB71" s="222"/>
    </row>
    <row r="72" spans="1:28" ht="45.75" customHeight="1" x14ac:dyDescent="0.25">
      <c r="A72" s="223"/>
      <c r="B72" s="220"/>
      <c r="C72" s="219"/>
      <c r="D72" s="218"/>
      <c r="E72" s="217"/>
      <c r="F72" s="217"/>
      <c r="G72" s="216"/>
      <c r="H72" s="216"/>
      <c r="I72" s="216"/>
      <c r="J72" s="216" t="s">
        <v>313</v>
      </c>
      <c r="K72" s="213">
        <v>133</v>
      </c>
      <c r="L72" s="214"/>
      <c r="M72" s="113">
        <v>4</v>
      </c>
      <c r="N72" s="113">
        <v>9</v>
      </c>
      <c r="O72" s="114">
        <v>6340095280</v>
      </c>
      <c r="P72" s="115">
        <v>247</v>
      </c>
      <c r="Q72" s="213"/>
      <c r="R72" s="212"/>
      <c r="S72" s="211"/>
      <c r="T72" s="211"/>
      <c r="U72" s="211"/>
      <c r="V72" s="211"/>
      <c r="W72" s="211"/>
      <c r="X72" s="210"/>
      <c r="Y72" s="209">
        <v>0</v>
      </c>
      <c r="Z72" s="209">
        <v>0</v>
      </c>
      <c r="AA72" s="208">
        <v>0</v>
      </c>
      <c r="AB72" s="222"/>
    </row>
    <row r="73" spans="1:28" ht="25.5" customHeight="1" x14ac:dyDescent="0.2">
      <c r="A73" s="223"/>
      <c r="B73" s="233" t="s">
        <v>263</v>
      </c>
      <c r="C73" s="233"/>
      <c r="D73" s="233"/>
      <c r="E73" s="233"/>
      <c r="F73" s="233"/>
      <c r="G73" s="233"/>
      <c r="H73" s="233"/>
      <c r="I73" s="233"/>
      <c r="J73" s="233"/>
      <c r="K73" s="226">
        <v>133</v>
      </c>
      <c r="L73" s="214">
        <v>500</v>
      </c>
      <c r="M73" s="105">
        <v>5</v>
      </c>
      <c r="N73" s="105">
        <v>0</v>
      </c>
      <c r="O73" s="106">
        <v>0</v>
      </c>
      <c r="P73" s="107">
        <v>0</v>
      </c>
      <c r="Q73" s="213"/>
      <c r="R73" s="212">
        <v>0</v>
      </c>
      <c r="S73" s="231"/>
      <c r="T73" s="231"/>
      <c r="U73" s="231"/>
      <c r="V73" s="231"/>
      <c r="W73" s="211">
        <v>0</v>
      </c>
      <c r="X73" s="210">
        <v>0</v>
      </c>
      <c r="Y73" s="225">
        <v>153600</v>
      </c>
      <c r="Z73" s="225">
        <f>Z74</f>
        <v>0</v>
      </c>
      <c r="AA73" s="224">
        <f>AA74</f>
        <v>0</v>
      </c>
      <c r="AB73" s="222" t="s">
        <v>243</v>
      </c>
    </row>
    <row r="74" spans="1:28" ht="14.25" customHeight="1" x14ac:dyDescent="0.2">
      <c r="A74" s="223"/>
      <c r="B74" s="220"/>
      <c r="C74" s="219"/>
      <c r="D74" s="232" t="s">
        <v>264</v>
      </c>
      <c r="E74" s="232"/>
      <c r="F74" s="232"/>
      <c r="G74" s="232"/>
      <c r="H74" s="232"/>
      <c r="I74" s="232"/>
      <c r="J74" s="232"/>
      <c r="K74" s="226">
        <v>133</v>
      </c>
      <c r="L74" s="214">
        <v>503</v>
      </c>
      <c r="M74" s="105">
        <v>5</v>
      </c>
      <c r="N74" s="105">
        <v>3</v>
      </c>
      <c r="O74" s="106">
        <v>0</v>
      </c>
      <c r="P74" s="107">
        <v>0</v>
      </c>
      <c r="Q74" s="213"/>
      <c r="R74" s="212">
        <v>0</v>
      </c>
      <c r="S74" s="231"/>
      <c r="T74" s="231"/>
      <c r="U74" s="231"/>
      <c r="V74" s="231"/>
      <c r="W74" s="211">
        <v>0</v>
      </c>
      <c r="X74" s="210">
        <v>0</v>
      </c>
      <c r="Y74" s="225">
        <v>153600</v>
      </c>
      <c r="Z74" s="225">
        <f>Z75</f>
        <v>0</v>
      </c>
      <c r="AA74" s="224">
        <f>AA75</f>
        <v>0</v>
      </c>
      <c r="AB74" s="222" t="s">
        <v>243</v>
      </c>
    </row>
    <row r="75" spans="1:28" ht="58.5" customHeight="1" x14ac:dyDescent="0.25">
      <c r="A75" s="223"/>
      <c r="B75" s="220"/>
      <c r="C75" s="219"/>
      <c r="D75" s="218"/>
      <c r="E75" s="230" t="s">
        <v>315</v>
      </c>
      <c r="F75" s="230"/>
      <c r="G75" s="230"/>
      <c r="H75" s="230"/>
      <c r="I75" s="230"/>
      <c r="J75" s="230"/>
      <c r="K75" s="213">
        <v>133</v>
      </c>
      <c r="L75" s="214">
        <v>503</v>
      </c>
      <c r="M75" s="113">
        <v>5</v>
      </c>
      <c r="N75" s="113">
        <v>3</v>
      </c>
      <c r="O75" s="114">
        <v>6300000000</v>
      </c>
      <c r="P75" s="115">
        <v>0</v>
      </c>
      <c r="Q75" s="213"/>
      <c r="R75" s="212">
        <v>0</v>
      </c>
      <c r="S75" s="229"/>
      <c r="T75" s="229"/>
      <c r="U75" s="229"/>
      <c r="V75" s="229"/>
      <c r="W75" s="211">
        <v>0</v>
      </c>
      <c r="X75" s="210">
        <v>0</v>
      </c>
      <c r="Y75" s="209">
        <v>153600</v>
      </c>
      <c r="Z75" s="209">
        <f>Z76</f>
        <v>0</v>
      </c>
      <c r="AA75" s="208">
        <f>AA76</f>
        <v>0</v>
      </c>
      <c r="AB75" s="222" t="s">
        <v>243</v>
      </c>
    </row>
    <row r="76" spans="1:28" ht="43.5" customHeight="1" x14ac:dyDescent="0.25">
      <c r="A76" s="223"/>
      <c r="B76" s="220"/>
      <c r="C76" s="219"/>
      <c r="D76" s="218"/>
      <c r="E76" s="217"/>
      <c r="F76" s="234" t="s">
        <v>300</v>
      </c>
      <c r="G76" s="234"/>
      <c r="H76" s="234"/>
      <c r="I76" s="234"/>
      <c r="J76" s="234"/>
      <c r="K76" s="213">
        <v>133</v>
      </c>
      <c r="L76" s="214">
        <v>503</v>
      </c>
      <c r="M76" s="113">
        <v>5</v>
      </c>
      <c r="N76" s="113">
        <v>3</v>
      </c>
      <c r="O76" s="114">
        <v>6350000000</v>
      </c>
      <c r="P76" s="115">
        <v>0</v>
      </c>
      <c r="Q76" s="213"/>
      <c r="R76" s="212">
        <v>0</v>
      </c>
      <c r="S76" s="229"/>
      <c r="T76" s="229"/>
      <c r="U76" s="229"/>
      <c r="V76" s="229"/>
      <c r="W76" s="211">
        <v>0</v>
      </c>
      <c r="X76" s="210">
        <v>0</v>
      </c>
      <c r="Y76" s="209">
        <v>153600</v>
      </c>
      <c r="Z76" s="209">
        <f>Z77</f>
        <v>0</v>
      </c>
      <c r="AA76" s="208">
        <f>AA77</f>
        <v>0</v>
      </c>
      <c r="AB76" s="222"/>
    </row>
    <row r="77" spans="1:28" ht="35.25" customHeight="1" x14ac:dyDescent="0.25">
      <c r="A77" s="223"/>
      <c r="B77" s="220"/>
      <c r="C77" s="219"/>
      <c r="D77" s="218"/>
      <c r="E77" s="217"/>
      <c r="F77" s="217"/>
      <c r="G77" s="217"/>
      <c r="H77" s="217"/>
      <c r="I77" s="217"/>
      <c r="J77" s="217" t="s">
        <v>301</v>
      </c>
      <c r="K77" s="213">
        <v>133</v>
      </c>
      <c r="L77" s="214">
        <v>503</v>
      </c>
      <c r="M77" s="113">
        <v>5</v>
      </c>
      <c r="N77" s="113">
        <v>3</v>
      </c>
      <c r="O77" s="114">
        <v>6350095310</v>
      </c>
      <c r="P77" s="115">
        <v>0</v>
      </c>
      <c r="Q77" s="213"/>
      <c r="R77" s="212"/>
      <c r="S77" s="211"/>
      <c r="T77" s="211"/>
      <c r="U77" s="211"/>
      <c r="V77" s="211"/>
      <c r="W77" s="211"/>
      <c r="X77" s="210"/>
      <c r="Y77" s="209">
        <v>153600</v>
      </c>
      <c r="Z77" s="209">
        <f>Z78</f>
        <v>0</v>
      </c>
      <c r="AA77" s="208">
        <f>AA78</f>
        <v>0</v>
      </c>
      <c r="AB77" s="222"/>
    </row>
    <row r="78" spans="1:28" ht="15.75" customHeight="1" x14ac:dyDescent="0.25">
      <c r="A78" s="223"/>
      <c r="B78" s="220"/>
      <c r="C78" s="219"/>
      <c r="D78" s="218"/>
      <c r="E78" s="217"/>
      <c r="F78" s="217"/>
      <c r="G78" s="217"/>
      <c r="H78" s="217"/>
      <c r="I78" s="217"/>
      <c r="J78" s="217" t="s">
        <v>314</v>
      </c>
      <c r="K78" s="213">
        <v>133</v>
      </c>
      <c r="L78" s="214">
        <v>503</v>
      </c>
      <c r="M78" s="113">
        <v>5</v>
      </c>
      <c r="N78" s="113">
        <v>3</v>
      </c>
      <c r="O78" s="114">
        <v>6350095310</v>
      </c>
      <c r="P78" s="115">
        <v>240</v>
      </c>
      <c r="Q78" s="213"/>
      <c r="R78" s="212"/>
      <c r="S78" s="211"/>
      <c r="T78" s="211"/>
      <c r="U78" s="211"/>
      <c r="V78" s="211"/>
      <c r="W78" s="211"/>
      <c r="X78" s="210"/>
      <c r="Y78" s="209">
        <v>153600</v>
      </c>
      <c r="Z78" s="209">
        <f>Z79</f>
        <v>0</v>
      </c>
      <c r="AA78" s="208">
        <f>AA79</f>
        <v>0</v>
      </c>
      <c r="AB78" s="222"/>
    </row>
    <row r="79" spans="1:28" ht="36" customHeight="1" x14ac:dyDescent="0.25">
      <c r="A79" s="223"/>
      <c r="B79" s="220"/>
      <c r="C79" s="219"/>
      <c r="D79" s="218"/>
      <c r="E79" s="217"/>
      <c r="F79" s="217"/>
      <c r="G79" s="234" t="s">
        <v>313</v>
      </c>
      <c r="H79" s="234"/>
      <c r="I79" s="234"/>
      <c r="J79" s="234"/>
      <c r="K79" s="213">
        <v>133</v>
      </c>
      <c r="L79" s="214">
        <v>503</v>
      </c>
      <c r="M79" s="113">
        <v>5</v>
      </c>
      <c r="N79" s="113">
        <v>3</v>
      </c>
      <c r="O79" s="114">
        <v>6350095310</v>
      </c>
      <c r="P79" s="115">
        <v>244</v>
      </c>
      <c r="Q79" s="213"/>
      <c r="R79" s="212">
        <v>10000</v>
      </c>
      <c r="S79" s="229"/>
      <c r="T79" s="229"/>
      <c r="U79" s="229"/>
      <c r="V79" s="229"/>
      <c r="W79" s="211">
        <v>0</v>
      </c>
      <c r="X79" s="210">
        <v>0</v>
      </c>
      <c r="Y79" s="209">
        <v>153600</v>
      </c>
      <c r="Z79" s="209">
        <v>0</v>
      </c>
      <c r="AA79" s="208">
        <v>0</v>
      </c>
      <c r="AB79" s="222" t="s">
        <v>243</v>
      </c>
    </row>
    <row r="80" spans="1:28" ht="20.25" customHeight="1" x14ac:dyDescent="0.2">
      <c r="A80" s="223"/>
      <c r="B80" s="233" t="s">
        <v>265</v>
      </c>
      <c r="C80" s="233"/>
      <c r="D80" s="233"/>
      <c r="E80" s="233"/>
      <c r="F80" s="233"/>
      <c r="G80" s="233"/>
      <c r="H80" s="233"/>
      <c r="I80" s="233"/>
      <c r="J80" s="233"/>
      <c r="K80" s="226">
        <v>133</v>
      </c>
      <c r="L80" s="214">
        <v>800</v>
      </c>
      <c r="M80" s="105">
        <v>8</v>
      </c>
      <c r="N80" s="105">
        <v>0</v>
      </c>
      <c r="O80" s="106">
        <v>0</v>
      </c>
      <c r="P80" s="107">
        <v>0</v>
      </c>
      <c r="Q80" s="213"/>
      <c r="R80" s="212">
        <v>0</v>
      </c>
      <c r="S80" s="231"/>
      <c r="T80" s="231"/>
      <c r="U80" s="231"/>
      <c r="V80" s="231"/>
      <c r="W80" s="211">
        <v>0</v>
      </c>
      <c r="X80" s="210">
        <v>0</v>
      </c>
      <c r="Y80" s="225">
        <f>Y81</f>
        <v>2042200</v>
      </c>
      <c r="Z80" s="225">
        <f>Z81</f>
        <v>2033781</v>
      </c>
      <c r="AA80" s="108">
        <f>AA81</f>
        <v>2022200</v>
      </c>
      <c r="AB80" s="222" t="s">
        <v>243</v>
      </c>
    </row>
    <row r="81" spans="1:28" ht="14.25" customHeight="1" x14ac:dyDescent="0.2">
      <c r="A81" s="223"/>
      <c r="B81" s="220"/>
      <c r="C81" s="219"/>
      <c r="D81" s="232" t="s">
        <v>266</v>
      </c>
      <c r="E81" s="232"/>
      <c r="F81" s="232"/>
      <c r="G81" s="232"/>
      <c r="H81" s="232"/>
      <c r="I81" s="232"/>
      <c r="J81" s="232"/>
      <c r="K81" s="226">
        <v>133</v>
      </c>
      <c r="L81" s="214">
        <v>801</v>
      </c>
      <c r="M81" s="105">
        <v>8</v>
      </c>
      <c r="N81" s="105">
        <v>1</v>
      </c>
      <c r="O81" s="106">
        <v>0</v>
      </c>
      <c r="P81" s="107">
        <v>0</v>
      </c>
      <c r="Q81" s="213"/>
      <c r="R81" s="212">
        <v>0</v>
      </c>
      <c r="S81" s="231"/>
      <c r="T81" s="231"/>
      <c r="U81" s="231"/>
      <c r="V81" s="231"/>
      <c r="W81" s="211">
        <v>0</v>
      </c>
      <c r="X81" s="210">
        <v>0</v>
      </c>
      <c r="Y81" s="225">
        <f>Y82</f>
        <v>2042200</v>
      </c>
      <c r="Z81" s="225">
        <f>Z82</f>
        <v>2033781</v>
      </c>
      <c r="AA81" s="108">
        <f>AA82</f>
        <v>2022200</v>
      </c>
      <c r="AB81" s="222" t="s">
        <v>243</v>
      </c>
    </row>
    <row r="82" spans="1:28" ht="57.75" customHeight="1" x14ac:dyDescent="0.25">
      <c r="A82" s="223"/>
      <c r="B82" s="220"/>
      <c r="C82" s="219"/>
      <c r="D82" s="218"/>
      <c r="E82" s="230" t="s">
        <v>315</v>
      </c>
      <c r="F82" s="230"/>
      <c r="G82" s="230"/>
      <c r="H82" s="230"/>
      <c r="I82" s="230"/>
      <c r="J82" s="230"/>
      <c r="K82" s="213">
        <v>133</v>
      </c>
      <c r="L82" s="214">
        <v>801</v>
      </c>
      <c r="M82" s="113">
        <v>8</v>
      </c>
      <c r="N82" s="113">
        <v>1</v>
      </c>
      <c r="O82" s="114">
        <v>6300000000</v>
      </c>
      <c r="P82" s="115">
        <v>0</v>
      </c>
      <c r="Q82" s="213"/>
      <c r="R82" s="212">
        <v>0</v>
      </c>
      <c r="S82" s="229"/>
      <c r="T82" s="229"/>
      <c r="U82" s="229"/>
      <c r="V82" s="229"/>
      <c r="W82" s="211">
        <v>0</v>
      </c>
      <c r="X82" s="210">
        <v>0</v>
      </c>
      <c r="Y82" s="209">
        <f>Y83</f>
        <v>2042200</v>
      </c>
      <c r="Z82" s="209">
        <f>Z83</f>
        <v>2033781</v>
      </c>
      <c r="AA82" s="208">
        <f>AA83</f>
        <v>2022200</v>
      </c>
      <c r="AB82" s="222" t="s">
        <v>243</v>
      </c>
    </row>
    <row r="83" spans="1:28" ht="36" customHeight="1" x14ac:dyDescent="0.25">
      <c r="A83" s="223"/>
      <c r="B83" s="220"/>
      <c r="C83" s="219"/>
      <c r="D83" s="218"/>
      <c r="E83" s="217"/>
      <c r="F83" s="230" t="s">
        <v>302</v>
      </c>
      <c r="G83" s="230"/>
      <c r="H83" s="230"/>
      <c r="I83" s="230"/>
      <c r="J83" s="230"/>
      <c r="K83" s="213">
        <v>133</v>
      </c>
      <c r="L83" s="214">
        <v>801</v>
      </c>
      <c r="M83" s="113">
        <v>8</v>
      </c>
      <c r="N83" s="113">
        <v>1</v>
      </c>
      <c r="O83" s="114">
        <v>6360000000</v>
      </c>
      <c r="P83" s="115">
        <v>0</v>
      </c>
      <c r="Q83" s="213"/>
      <c r="R83" s="212">
        <v>0</v>
      </c>
      <c r="S83" s="229"/>
      <c r="T83" s="229"/>
      <c r="U83" s="229"/>
      <c r="V83" s="229"/>
      <c r="W83" s="211">
        <v>0</v>
      </c>
      <c r="X83" s="210">
        <v>0</v>
      </c>
      <c r="Y83" s="209">
        <f>Y84+Y86</f>
        <v>2042200</v>
      </c>
      <c r="Z83" s="209">
        <f>Z84+Z86</f>
        <v>2033781</v>
      </c>
      <c r="AA83" s="208">
        <f>AA84+AA86</f>
        <v>2022200</v>
      </c>
      <c r="AB83" s="222"/>
    </row>
    <row r="84" spans="1:28" ht="57.75" customHeight="1" x14ac:dyDescent="0.2">
      <c r="A84" s="223"/>
      <c r="B84" s="220"/>
      <c r="C84" s="219"/>
      <c r="D84" s="218"/>
      <c r="E84" s="217"/>
      <c r="F84" s="216"/>
      <c r="G84" s="216"/>
      <c r="H84" s="216"/>
      <c r="I84" s="216"/>
      <c r="J84" s="216" t="s">
        <v>303</v>
      </c>
      <c r="K84" s="213">
        <v>133</v>
      </c>
      <c r="L84" s="214">
        <v>801</v>
      </c>
      <c r="M84" s="113">
        <v>8</v>
      </c>
      <c r="N84" s="113">
        <v>1</v>
      </c>
      <c r="O84" s="114">
        <v>6360075080</v>
      </c>
      <c r="P84" s="115">
        <v>0</v>
      </c>
      <c r="Q84" s="213"/>
      <c r="R84" s="212"/>
      <c r="S84" s="211"/>
      <c r="T84" s="211"/>
      <c r="U84" s="211"/>
      <c r="V84" s="211"/>
      <c r="W84" s="211"/>
      <c r="X84" s="210"/>
      <c r="Y84" s="209">
        <v>2022200</v>
      </c>
      <c r="Z84" s="209">
        <v>2022200</v>
      </c>
      <c r="AA84" s="209">
        <f>AA85</f>
        <v>2022200</v>
      </c>
      <c r="AB84" s="222" t="s">
        <v>243</v>
      </c>
    </row>
    <row r="85" spans="1:28" ht="20.25" customHeight="1" x14ac:dyDescent="0.25">
      <c r="A85" s="223"/>
      <c r="B85" s="220"/>
      <c r="C85" s="219"/>
      <c r="D85" s="218"/>
      <c r="E85" s="217"/>
      <c r="F85" s="217"/>
      <c r="G85" s="230" t="s">
        <v>112</v>
      </c>
      <c r="H85" s="230"/>
      <c r="I85" s="230"/>
      <c r="J85" s="230"/>
      <c r="K85" s="213">
        <v>133</v>
      </c>
      <c r="L85" s="214">
        <v>801</v>
      </c>
      <c r="M85" s="113">
        <v>8</v>
      </c>
      <c r="N85" s="113">
        <v>1</v>
      </c>
      <c r="O85" s="114">
        <v>6360075080</v>
      </c>
      <c r="P85" s="115" t="s">
        <v>304</v>
      </c>
      <c r="Q85" s="213"/>
      <c r="R85" s="212">
        <v>10000</v>
      </c>
      <c r="S85" s="229"/>
      <c r="T85" s="229"/>
      <c r="U85" s="229"/>
      <c r="V85" s="229"/>
      <c r="W85" s="211">
        <v>0</v>
      </c>
      <c r="X85" s="210">
        <v>0</v>
      </c>
      <c r="Y85" s="209">
        <v>2022200</v>
      </c>
      <c r="Z85" s="209">
        <v>2022200</v>
      </c>
      <c r="AA85" s="208">
        <v>2022200</v>
      </c>
      <c r="AB85" s="222"/>
    </row>
    <row r="86" spans="1:28" ht="45.75" customHeight="1" x14ac:dyDescent="0.2">
      <c r="A86" s="223"/>
      <c r="B86" s="220"/>
      <c r="C86" s="219"/>
      <c r="D86" s="218"/>
      <c r="E86" s="217"/>
      <c r="F86" s="217"/>
      <c r="G86" s="216"/>
      <c r="H86" s="216"/>
      <c r="I86" s="216"/>
      <c r="J86" s="216" t="s">
        <v>305</v>
      </c>
      <c r="K86" s="213">
        <v>133</v>
      </c>
      <c r="L86" s="214">
        <v>801</v>
      </c>
      <c r="M86" s="113">
        <v>8</v>
      </c>
      <c r="N86" s="113">
        <v>1</v>
      </c>
      <c r="O86" s="114">
        <v>6360095220</v>
      </c>
      <c r="P86" s="115">
        <v>0</v>
      </c>
      <c r="Q86" s="213"/>
      <c r="R86" s="212"/>
      <c r="S86" s="211"/>
      <c r="T86" s="211"/>
      <c r="U86" s="211"/>
      <c r="V86" s="211"/>
      <c r="W86" s="211"/>
      <c r="X86" s="210"/>
      <c r="Y86" s="209">
        <f>Y87</f>
        <v>20000</v>
      </c>
      <c r="Z86" s="209">
        <f>Z87</f>
        <v>11581</v>
      </c>
      <c r="AA86" s="209">
        <f>AA87</f>
        <v>0</v>
      </c>
      <c r="AB86" s="222" t="s">
        <v>243</v>
      </c>
    </row>
    <row r="87" spans="1:28" ht="23.25" customHeight="1" x14ac:dyDescent="0.25">
      <c r="A87" s="223"/>
      <c r="B87" s="220"/>
      <c r="C87" s="219"/>
      <c r="D87" s="218"/>
      <c r="E87" s="217"/>
      <c r="F87" s="230" t="s">
        <v>314</v>
      </c>
      <c r="G87" s="230"/>
      <c r="H87" s="230"/>
      <c r="I87" s="230"/>
      <c r="J87" s="230"/>
      <c r="K87" s="213">
        <v>133</v>
      </c>
      <c r="L87" s="214">
        <v>801</v>
      </c>
      <c r="M87" s="113">
        <v>8</v>
      </c>
      <c r="N87" s="113">
        <v>1</v>
      </c>
      <c r="O87" s="114">
        <v>6360095220</v>
      </c>
      <c r="P87" s="115">
        <v>240</v>
      </c>
      <c r="Q87" s="213"/>
      <c r="R87" s="212">
        <v>0</v>
      </c>
      <c r="S87" s="229"/>
      <c r="T87" s="229"/>
      <c r="U87" s="229"/>
      <c r="V87" s="229"/>
      <c r="W87" s="211">
        <v>0</v>
      </c>
      <c r="X87" s="210">
        <v>0</v>
      </c>
      <c r="Y87" s="209">
        <f>Y88+Y89</f>
        <v>20000</v>
      </c>
      <c r="Z87" s="209">
        <f>Z88+Z89</f>
        <v>11581</v>
      </c>
      <c r="AA87" s="208">
        <f>AA88+AA89</f>
        <v>0</v>
      </c>
      <c r="AB87" s="222"/>
    </row>
    <row r="88" spans="1:28" ht="23.25" customHeight="1" x14ac:dyDescent="0.25">
      <c r="A88" s="223"/>
      <c r="B88" s="220"/>
      <c r="C88" s="219"/>
      <c r="D88" s="218"/>
      <c r="E88" s="217"/>
      <c r="F88" s="217"/>
      <c r="G88" s="230" t="s">
        <v>313</v>
      </c>
      <c r="H88" s="230"/>
      <c r="I88" s="230"/>
      <c r="J88" s="230"/>
      <c r="K88" s="213">
        <v>133</v>
      </c>
      <c r="L88" s="214">
        <v>801</v>
      </c>
      <c r="M88" s="113">
        <v>8</v>
      </c>
      <c r="N88" s="113">
        <v>1</v>
      </c>
      <c r="O88" s="114">
        <v>6360095220</v>
      </c>
      <c r="P88" s="115">
        <v>244</v>
      </c>
      <c r="Q88" s="213"/>
      <c r="R88" s="212">
        <v>10000</v>
      </c>
      <c r="S88" s="229"/>
      <c r="T88" s="229"/>
      <c r="U88" s="229"/>
      <c r="V88" s="229"/>
      <c r="W88" s="211">
        <v>0</v>
      </c>
      <c r="X88" s="210">
        <v>0</v>
      </c>
      <c r="Y88" s="209">
        <v>20000</v>
      </c>
      <c r="Z88" s="209">
        <v>11581</v>
      </c>
      <c r="AA88" s="208">
        <v>0</v>
      </c>
      <c r="AB88" s="222"/>
    </row>
    <row r="89" spans="1:28" ht="36" customHeight="1" x14ac:dyDescent="0.25">
      <c r="A89" s="223"/>
      <c r="B89" s="220"/>
      <c r="C89" s="219"/>
      <c r="D89" s="218"/>
      <c r="E89" s="217"/>
      <c r="F89" s="217"/>
      <c r="G89" s="216"/>
      <c r="H89" s="216"/>
      <c r="I89" s="216"/>
      <c r="J89" s="216" t="s">
        <v>313</v>
      </c>
      <c r="K89" s="213">
        <v>133</v>
      </c>
      <c r="L89" s="214"/>
      <c r="M89" s="113">
        <v>8</v>
      </c>
      <c r="N89" s="113">
        <v>1</v>
      </c>
      <c r="O89" s="114">
        <v>6360095220</v>
      </c>
      <c r="P89" s="115">
        <v>247</v>
      </c>
      <c r="Q89" s="213"/>
      <c r="R89" s="212"/>
      <c r="S89" s="211"/>
      <c r="T89" s="211"/>
      <c r="U89" s="211"/>
      <c r="V89" s="211"/>
      <c r="W89" s="211"/>
      <c r="X89" s="210"/>
      <c r="Y89" s="209">
        <v>0</v>
      </c>
      <c r="Z89" s="209">
        <v>0</v>
      </c>
      <c r="AA89" s="208">
        <v>0</v>
      </c>
      <c r="AB89" s="222"/>
    </row>
    <row r="90" spans="1:28" ht="22.5" customHeight="1" x14ac:dyDescent="0.2">
      <c r="A90" s="223"/>
      <c r="B90" s="220"/>
      <c r="C90" s="219"/>
      <c r="D90" s="218"/>
      <c r="E90" s="217"/>
      <c r="F90" s="217"/>
      <c r="G90" s="216"/>
      <c r="H90" s="216"/>
      <c r="I90" s="216"/>
      <c r="J90" s="228" t="s">
        <v>312</v>
      </c>
      <c r="K90" s="226">
        <v>133</v>
      </c>
      <c r="L90" s="214"/>
      <c r="M90" s="105">
        <v>10</v>
      </c>
      <c r="N90" s="105">
        <v>0</v>
      </c>
      <c r="O90" s="106">
        <v>0</v>
      </c>
      <c r="P90" s="107">
        <v>0</v>
      </c>
      <c r="Q90" s="213"/>
      <c r="R90" s="212"/>
      <c r="S90" s="211"/>
      <c r="T90" s="211"/>
      <c r="U90" s="211"/>
      <c r="V90" s="211"/>
      <c r="W90" s="211"/>
      <c r="X90" s="210"/>
      <c r="Y90" s="225">
        <f>Y91</f>
        <v>0</v>
      </c>
      <c r="Z90" s="225">
        <f>Z91</f>
        <v>0</v>
      </c>
      <c r="AA90" s="224">
        <f>AA91</f>
        <v>0</v>
      </c>
      <c r="AB90" s="222"/>
    </row>
    <row r="91" spans="1:28" ht="18" customHeight="1" x14ac:dyDescent="0.2">
      <c r="A91" s="223"/>
      <c r="B91" s="220"/>
      <c r="C91" s="219"/>
      <c r="D91" s="218"/>
      <c r="E91" s="217"/>
      <c r="F91" s="217"/>
      <c r="G91" s="216"/>
      <c r="H91" s="216"/>
      <c r="I91" s="216"/>
      <c r="J91" s="227" t="s">
        <v>307</v>
      </c>
      <c r="K91" s="226">
        <v>133</v>
      </c>
      <c r="L91" s="214"/>
      <c r="M91" s="105">
        <v>10</v>
      </c>
      <c r="N91" s="105">
        <v>0</v>
      </c>
      <c r="O91" s="106">
        <v>0</v>
      </c>
      <c r="P91" s="107">
        <v>0</v>
      </c>
      <c r="Q91" s="213"/>
      <c r="R91" s="212"/>
      <c r="S91" s="211"/>
      <c r="T91" s="211"/>
      <c r="U91" s="211"/>
      <c r="V91" s="211"/>
      <c r="W91" s="211"/>
      <c r="X91" s="210"/>
      <c r="Y91" s="225">
        <v>0</v>
      </c>
      <c r="Z91" s="225">
        <f>Z92</f>
        <v>0</v>
      </c>
      <c r="AA91" s="224">
        <f>AA92</f>
        <v>0</v>
      </c>
      <c r="AB91" s="222"/>
    </row>
    <row r="92" spans="1:28" ht="25.5" customHeight="1" x14ac:dyDescent="0.25">
      <c r="A92" s="223"/>
      <c r="B92" s="220"/>
      <c r="C92" s="219"/>
      <c r="D92" s="218"/>
      <c r="E92" s="217"/>
      <c r="F92" s="217"/>
      <c r="G92" s="216"/>
      <c r="H92" s="216"/>
      <c r="I92" s="216"/>
      <c r="J92" s="215" t="s">
        <v>311</v>
      </c>
      <c r="K92" s="213">
        <v>133</v>
      </c>
      <c r="L92" s="214"/>
      <c r="M92" s="113">
        <v>10</v>
      </c>
      <c r="N92" s="113">
        <v>1</v>
      </c>
      <c r="O92" s="114">
        <v>6300000000</v>
      </c>
      <c r="P92" s="115">
        <v>0</v>
      </c>
      <c r="Q92" s="213"/>
      <c r="R92" s="212"/>
      <c r="S92" s="211"/>
      <c r="T92" s="211"/>
      <c r="U92" s="211"/>
      <c r="V92" s="211"/>
      <c r="W92" s="211"/>
      <c r="X92" s="210"/>
      <c r="Y92" s="209">
        <v>0</v>
      </c>
      <c r="Z92" s="209">
        <v>0</v>
      </c>
      <c r="AA92" s="208">
        <v>0</v>
      </c>
      <c r="AB92" s="222"/>
    </row>
    <row r="93" spans="1:28" ht="26.25" customHeight="1" x14ac:dyDescent="0.25">
      <c r="A93" s="223"/>
      <c r="B93" s="220"/>
      <c r="C93" s="219"/>
      <c r="D93" s="218"/>
      <c r="E93" s="217"/>
      <c r="F93" s="217"/>
      <c r="G93" s="216"/>
      <c r="H93" s="216"/>
      <c r="I93" s="216"/>
      <c r="J93" s="215" t="s">
        <v>309</v>
      </c>
      <c r="K93" s="213">
        <v>133</v>
      </c>
      <c r="L93" s="214"/>
      <c r="M93" s="113">
        <v>10</v>
      </c>
      <c r="N93" s="113">
        <v>1</v>
      </c>
      <c r="O93" s="114">
        <v>6310025050</v>
      </c>
      <c r="P93" s="115">
        <v>310</v>
      </c>
      <c r="Q93" s="213"/>
      <c r="R93" s="212"/>
      <c r="S93" s="211"/>
      <c r="T93" s="211"/>
      <c r="U93" s="211"/>
      <c r="V93" s="211"/>
      <c r="W93" s="211"/>
      <c r="X93" s="210"/>
      <c r="Y93" s="209">
        <v>0</v>
      </c>
      <c r="Z93" s="209">
        <v>0</v>
      </c>
      <c r="AA93" s="208">
        <v>0</v>
      </c>
      <c r="AB93" s="222" t="s">
        <v>243</v>
      </c>
    </row>
    <row r="94" spans="1:28" ht="11.25" customHeight="1" x14ac:dyDescent="0.25">
      <c r="A94" s="221"/>
      <c r="B94" s="220"/>
      <c r="C94" s="219"/>
      <c r="D94" s="218"/>
      <c r="E94" s="217"/>
      <c r="F94" s="217"/>
      <c r="G94" s="216"/>
      <c r="H94" s="216"/>
      <c r="I94" s="216"/>
      <c r="J94" s="215" t="s">
        <v>268</v>
      </c>
      <c r="K94" s="213">
        <v>133</v>
      </c>
      <c r="L94" s="214"/>
      <c r="M94" s="113">
        <v>10</v>
      </c>
      <c r="N94" s="113">
        <v>1</v>
      </c>
      <c r="O94" s="114">
        <v>6310025050</v>
      </c>
      <c r="P94" s="115">
        <v>312</v>
      </c>
      <c r="Q94" s="213"/>
      <c r="R94" s="212"/>
      <c r="S94" s="211"/>
      <c r="T94" s="211"/>
      <c r="U94" s="211"/>
      <c r="V94" s="211"/>
      <c r="W94" s="211"/>
      <c r="X94" s="210"/>
      <c r="Y94" s="209">
        <v>0</v>
      </c>
      <c r="Z94" s="209">
        <v>0</v>
      </c>
      <c r="AA94" s="208">
        <v>0</v>
      </c>
      <c r="AB94" s="207" t="s">
        <v>243</v>
      </c>
    </row>
    <row r="95" spans="1:28" ht="12.75" customHeight="1" thickBot="1" x14ac:dyDescent="0.25">
      <c r="A95" s="184"/>
      <c r="B95" s="206"/>
      <c r="C95" s="205"/>
      <c r="D95" s="205"/>
      <c r="E95" s="205"/>
      <c r="F95" s="205"/>
      <c r="G95" s="205"/>
      <c r="H95" s="205"/>
      <c r="I95" s="205"/>
      <c r="J95" s="204" t="s">
        <v>269</v>
      </c>
      <c r="K95" s="202"/>
      <c r="L95" s="203">
        <v>0</v>
      </c>
      <c r="M95" s="202"/>
      <c r="N95" s="202"/>
      <c r="O95" s="201"/>
      <c r="P95" s="201"/>
      <c r="Q95" s="200"/>
      <c r="R95" s="199">
        <v>10000</v>
      </c>
      <c r="S95" s="198"/>
      <c r="T95" s="198"/>
      <c r="U95" s="198"/>
      <c r="V95" s="198"/>
      <c r="W95" s="197">
        <v>0</v>
      </c>
      <c r="X95" s="196">
        <v>0</v>
      </c>
      <c r="Y95" s="195">
        <f>Y12+Y43+Y53+Y65+Y73+Y80+Y90</f>
        <v>5721600</v>
      </c>
      <c r="Z95" s="194">
        <f>Z12+Z43+Z53+Z65+Z73+Z80+Z90</f>
        <v>5316600</v>
      </c>
      <c r="AA95" s="177">
        <f>AA12+AA43+AA53+AA65+AA73+AA80+AA90</f>
        <v>5237700</v>
      </c>
      <c r="AB95" s="193" t="s">
        <v>243</v>
      </c>
    </row>
    <row r="96" spans="1:28" ht="12.75" customHeight="1" x14ac:dyDescent="0.2">
      <c r="A96" s="184"/>
      <c r="B96" s="192"/>
      <c r="C96" s="192"/>
      <c r="D96" s="192"/>
      <c r="E96" s="192"/>
      <c r="F96" s="192"/>
      <c r="G96" s="192"/>
      <c r="H96" s="192"/>
      <c r="I96" s="192"/>
      <c r="J96" s="192"/>
      <c r="K96" s="190"/>
      <c r="L96" s="190"/>
      <c r="M96" s="190"/>
      <c r="N96" s="190"/>
      <c r="O96" s="191"/>
      <c r="P96" s="191"/>
      <c r="Q96" s="190"/>
      <c r="R96" s="188"/>
      <c r="S96" s="189"/>
      <c r="T96" s="189"/>
      <c r="U96" s="189"/>
      <c r="V96" s="189"/>
      <c r="W96" s="189"/>
      <c r="X96" s="188"/>
      <c r="Y96" s="188"/>
      <c r="Z96" s="188"/>
      <c r="AA96" s="188"/>
      <c r="AB96" s="182"/>
    </row>
    <row r="97" spans="1:27" ht="12.75" customHeight="1" x14ac:dyDescent="0.2">
      <c r="A97" s="184"/>
      <c r="B97" s="187"/>
      <c r="C97" s="187"/>
      <c r="D97" s="187"/>
      <c r="E97" s="187"/>
      <c r="F97" s="187"/>
      <c r="G97" s="187"/>
      <c r="H97" s="187"/>
      <c r="I97" s="187"/>
      <c r="J97" s="187"/>
      <c r="K97" s="93"/>
      <c r="L97" s="93"/>
      <c r="M97" s="93"/>
      <c r="N97" s="93"/>
      <c r="O97" s="94"/>
      <c r="P97" s="94"/>
      <c r="Q97" s="93"/>
      <c r="R97" s="93"/>
      <c r="S97" s="93"/>
      <c r="T97" s="93"/>
      <c r="U97" s="93"/>
      <c r="V97" s="93"/>
      <c r="W97" s="93"/>
      <c r="X97" s="186"/>
      <c r="Y97" s="186"/>
      <c r="Z97" s="186"/>
      <c r="AA97" s="186"/>
    </row>
    <row r="98" spans="1:27" ht="12.75" customHeight="1" x14ac:dyDescent="0.2">
      <c r="A98" s="184"/>
      <c r="B98" s="187"/>
      <c r="C98" s="187"/>
      <c r="D98" s="187"/>
      <c r="E98" s="187"/>
      <c r="F98" s="187"/>
      <c r="G98" s="187"/>
      <c r="H98" s="187"/>
      <c r="I98" s="187" t="s">
        <v>310</v>
      </c>
      <c r="J98" s="187"/>
      <c r="K98" s="93"/>
      <c r="L98" s="93"/>
      <c r="M98" s="93"/>
      <c r="N98" s="93"/>
      <c r="O98" s="94"/>
      <c r="P98" s="94"/>
      <c r="Q98" s="93"/>
      <c r="R98" s="93"/>
      <c r="S98" s="186"/>
      <c r="T98" s="186"/>
      <c r="U98" s="186"/>
      <c r="V98" s="186"/>
      <c r="W98" s="186"/>
      <c r="X98" s="185"/>
      <c r="Y98" s="185"/>
      <c r="Z98" s="185"/>
      <c r="AA98" s="185"/>
    </row>
    <row r="99" spans="1:27" ht="12.75" customHeight="1" x14ac:dyDescent="0.2">
      <c r="A99" s="184"/>
      <c r="B99" s="187"/>
      <c r="C99" s="187"/>
      <c r="D99" s="187"/>
      <c r="E99" s="187"/>
      <c r="F99" s="187"/>
      <c r="G99" s="187"/>
      <c r="H99" s="187"/>
      <c r="I99" s="187"/>
      <c r="J99" s="187"/>
      <c r="K99" s="93"/>
      <c r="L99" s="93"/>
      <c r="M99" s="93"/>
      <c r="N99" s="93"/>
      <c r="O99" s="94"/>
      <c r="P99" s="94"/>
      <c r="Q99" s="93"/>
      <c r="R99" s="93"/>
      <c r="S99" s="186"/>
      <c r="T99" s="186"/>
      <c r="U99" s="186"/>
      <c r="V99" s="186"/>
      <c r="W99" s="186"/>
      <c r="X99" s="185"/>
      <c r="Y99" s="185"/>
      <c r="Z99" s="185"/>
      <c r="AA99" s="185"/>
    </row>
    <row r="100" spans="1:27" ht="12.75" customHeight="1" x14ac:dyDescent="0.2">
      <c r="A100" s="184"/>
      <c r="B100" s="187"/>
      <c r="C100" s="187"/>
      <c r="D100" s="187"/>
      <c r="E100" s="187"/>
      <c r="F100" s="187"/>
      <c r="G100" s="187"/>
      <c r="H100" s="187"/>
      <c r="I100" s="187" t="s">
        <v>310</v>
      </c>
      <c r="J100" s="187"/>
      <c r="K100" s="93"/>
      <c r="L100" s="93"/>
      <c r="M100" s="93"/>
      <c r="N100" s="93"/>
      <c r="O100" s="94"/>
      <c r="P100" s="94"/>
      <c r="Q100" s="93"/>
      <c r="R100" s="93"/>
      <c r="S100" s="186"/>
      <c r="T100" s="186"/>
      <c r="U100" s="186"/>
      <c r="V100" s="186"/>
      <c r="W100" s="186"/>
      <c r="X100" s="185"/>
      <c r="Y100" s="185"/>
      <c r="Z100" s="185"/>
      <c r="AA100" s="185"/>
    </row>
    <row r="101" spans="1:27" ht="12.75" customHeight="1" x14ac:dyDescent="0.2">
      <c r="A101" s="184"/>
      <c r="B101" s="187"/>
      <c r="C101" s="187"/>
      <c r="D101" s="187"/>
      <c r="E101" s="187"/>
      <c r="F101" s="187"/>
      <c r="G101" s="187"/>
      <c r="H101" s="187"/>
      <c r="I101" s="187"/>
      <c r="J101" s="187"/>
      <c r="K101" s="93"/>
      <c r="L101" s="93"/>
      <c r="M101" s="93"/>
      <c r="N101" s="93"/>
      <c r="O101" s="94"/>
      <c r="P101" s="94"/>
      <c r="Q101" s="93"/>
      <c r="R101" s="93"/>
      <c r="S101" s="186"/>
      <c r="T101" s="186"/>
      <c r="U101" s="186"/>
      <c r="V101" s="186"/>
      <c r="W101" s="186"/>
      <c r="X101" s="185"/>
      <c r="Y101" s="185"/>
      <c r="Z101" s="185"/>
      <c r="AA101" s="185"/>
    </row>
    <row r="102" spans="1:27" ht="12.75" customHeight="1" x14ac:dyDescent="0.2">
      <c r="A102" s="184"/>
      <c r="B102" s="187"/>
      <c r="C102" s="187"/>
      <c r="D102" s="187"/>
      <c r="E102" s="187"/>
      <c r="F102" s="187"/>
      <c r="G102" s="187"/>
      <c r="H102" s="187"/>
      <c r="I102" s="187"/>
      <c r="J102" s="187"/>
      <c r="K102" s="93"/>
      <c r="L102" s="93"/>
      <c r="M102" s="93"/>
      <c r="N102" s="93"/>
      <c r="O102" s="94"/>
      <c r="P102" s="94"/>
      <c r="Q102" s="93"/>
      <c r="R102" s="93"/>
      <c r="S102" s="186"/>
      <c r="T102" s="186"/>
      <c r="U102" s="186"/>
      <c r="V102" s="186"/>
      <c r="W102" s="186"/>
      <c r="X102" s="185"/>
      <c r="Y102" s="185"/>
      <c r="Z102" s="185"/>
      <c r="AA102" s="185"/>
    </row>
    <row r="103" spans="1:27" x14ac:dyDescent="0.2">
      <c r="A103" s="184"/>
      <c r="B103" s="187"/>
      <c r="C103" s="187"/>
      <c r="D103" s="187"/>
      <c r="E103" s="187"/>
      <c r="F103" s="187"/>
      <c r="G103" s="187"/>
      <c r="H103" s="187"/>
      <c r="I103" s="187"/>
      <c r="J103" s="187"/>
      <c r="K103" s="93"/>
      <c r="L103" s="93"/>
      <c r="M103" s="93"/>
      <c r="N103" s="93"/>
      <c r="O103" s="94"/>
      <c r="P103" s="94"/>
      <c r="Q103" s="93"/>
      <c r="R103" s="93"/>
      <c r="S103" s="186"/>
      <c r="T103" s="186"/>
      <c r="U103" s="186"/>
      <c r="V103" s="186"/>
      <c r="W103" s="186"/>
      <c r="X103" s="185"/>
      <c r="Y103" s="185"/>
      <c r="Z103" s="185"/>
      <c r="AA103" s="185"/>
    </row>
    <row r="104" spans="1:27" ht="15.75" x14ac:dyDescent="0.2">
      <c r="A104" s="184"/>
      <c r="B104" s="183"/>
      <c r="C104" s="183"/>
      <c r="D104" s="183"/>
      <c r="E104" s="183"/>
      <c r="F104" s="183"/>
      <c r="G104" s="183"/>
      <c r="H104" s="183"/>
      <c r="I104" s="183"/>
      <c r="J104" s="183"/>
      <c r="K104" s="93"/>
      <c r="L104" s="93"/>
      <c r="M104" s="93"/>
      <c r="N104" s="93"/>
      <c r="O104" s="94"/>
      <c r="P104" s="94"/>
      <c r="Q104" s="93"/>
      <c r="R104" s="93"/>
      <c r="S104" s="182"/>
      <c r="T104" s="182"/>
      <c r="U104" s="182"/>
      <c r="V104" s="182"/>
      <c r="W104" s="182"/>
    </row>
  </sheetData>
  <mergeCells count="83">
    <mergeCell ref="S52:V52"/>
    <mergeCell ref="G71:J71"/>
    <mergeCell ref="S71:V71"/>
    <mergeCell ref="E55:J55"/>
    <mergeCell ref="S73:V73"/>
    <mergeCell ref="S69:V69"/>
    <mergeCell ref="F56:J56"/>
    <mergeCell ref="S56:V56"/>
    <mergeCell ref="F69:J69"/>
    <mergeCell ref="D67:J67"/>
    <mergeCell ref="G85:J85"/>
    <mergeCell ref="S85:V85"/>
    <mergeCell ref="F83:J83"/>
    <mergeCell ref="S83:V83"/>
    <mergeCell ref="D54:J54"/>
    <mergeCell ref="S54:V54"/>
    <mergeCell ref="S75:V75"/>
    <mergeCell ref="S55:V55"/>
    <mergeCell ref="S74:V74"/>
    <mergeCell ref="E75:J75"/>
    <mergeCell ref="G88:J88"/>
    <mergeCell ref="S88:V88"/>
    <mergeCell ref="G47:J47"/>
    <mergeCell ref="S47:V47"/>
    <mergeCell ref="F87:J87"/>
    <mergeCell ref="D81:J81"/>
    <mergeCell ref="S81:V81"/>
    <mergeCell ref="D74:J74"/>
    <mergeCell ref="B73:J73"/>
    <mergeCell ref="S87:V87"/>
    <mergeCell ref="E82:J82"/>
    <mergeCell ref="S82:V82"/>
    <mergeCell ref="S76:V76"/>
    <mergeCell ref="G79:J79"/>
    <mergeCell ref="S79:V79"/>
    <mergeCell ref="B80:J80"/>
    <mergeCell ref="S80:V80"/>
    <mergeCell ref="F76:J76"/>
    <mergeCell ref="E68:J68"/>
    <mergeCell ref="S68:V68"/>
    <mergeCell ref="G59:J59"/>
    <mergeCell ref="S59:V59"/>
    <mergeCell ref="S65:V65"/>
    <mergeCell ref="S67:V67"/>
    <mergeCell ref="B65:J65"/>
    <mergeCell ref="S43:V43"/>
    <mergeCell ref="G27:J27"/>
    <mergeCell ref="S27:V27"/>
    <mergeCell ref="F46:J46"/>
    <mergeCell ref="S46:V46"/>
    <mergeCell ref="E45:J45"/>
    <mergeCell ref="S45:V45"/>
    <mergeCell ref="D44:J44"/>
    <mergeCell ref="S44:V44"/>
    <mergeCell ref="S14:V14"/>
    <mergeCell ref="S16:V16"/>
    <mergeCell ref="B53:J53"/>
    <mergeCell ref="S53:V53"/>
    <mergeCell ref="S24:V24"/>
    <mergeCell ref="F23:J23"/>
    <mergeCell ref="G24:J24"/>
    <mergeCell ref="B43:J43"/>
    <mergeCell ref="G52:J52"/>
    <mergeCell ref="S23:V23"/>
    <mergeCell ref="E22:J22"/>
    <mergeCell ref="S22:V22"/>
    <mergeCell ref="S21:V21"/>
    <mergeCell ref="G19:J19"/>
    <mergeCell ref="S19:V19"/>
    <mergeCell ref="D13:J13"/>
    <mergeCell ref="S13:V13"/>
    <mergeCell ref="D21:J21"/>
    <mergeCell ref="E14:J14"/>
    <mergeCell ref="F16:J16"/>
    <mergeCell ref="J4:K4"/>
    <mergeCell ref="B10:J10"/>
    <mergeCell ref="B11:J11"/>
    <mergeCell ref="S11:V11"/>
    <mergeCell ref="B12:J12"/>
    <mergeCell ref="S12:V12"/>
    <mergeCell ref="J5:AA5"/>
    <mergeCell ref="J6:AA6"/>
    <mergeCell ref="B8:U8"/>
  </mergeCells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>
      <selection activeCell="K1" sqref="K1"/>
    </sheetView>
  </sheetViews>
  <sheetFormatPr defaultColWidth="9.140625" defaultRowHeight="12.75" x14ac:dyDescent="0.2"/>
  <cols>
    <col min="1" max="1" width="1.28515625" style="63" customWidth="1"/>
    <col min="2" max="5" width="0.5703125" style="63" hidden="1" customWidth="1"/>
    <col min="6" max="6" width="0.85546875" style="63" hidden="1" customWidth="1"/>
    <col min="7" max="9" width="0.7109375" style="63" hidden="1" customWidth="1"/>
    <col min="10" max="10" width="0.5703125" style="63" hidden="1" customWidth="1"/>
    <col min="11" max="11" width="38.5703125" style="63" customWidth="1"/>
    <col min="12" max="12" width="11" style="63" customWidth="1"/>
    <col min="13" max="15" width="7.140625" style="63" customWidth="1"/>
    <col min="16" max="19" width="0" style="63" hidden="1" customWidth="1"/>
    <col min="20" max="20" width="12" style="63" customWidth="1"/>
    <col min="21" max="21" width="11.85546875" style="63" customWidth="1"/>
    <col min="22" max="22" width="13.28515625" style="63" customWidth="1"/>
    <col min="23" max="253" width="9.140625" style="62" customWidth="1"/>
    <col min="254" max="16384" width="9.140625" style="62"/>
  </cols>
  <sheetData>
    <row r="1" spans="1:23" x14ac:dyDescent="0.2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53"/>
      <c r="P1" s="357" t="s">
        <v>391</v>
      </c>
      <c r="Q1" s="356"/>
      <c r="R1" s="356"/>
      <c r="S1" s="353"/>
      <c r="T1" s="355" t="s">
        <v>390</v>
      </c>
      <c r="U1" s="355"/>
      <c r="V1" s="342"/>
    </row>
    <row r="2" spans="1:23" ht="15" customHeight="1" x14ac:dyDescent="0.2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55" t="s">
        <v>389</v>
      </c>
      <c r="P2" s="355"/>
      <c r="Q2" s="355"/>
      <c r="R2" s="355"/>
      <c r="S2" s="355"/>
      <c r="T2" s="355"/>
      <c r="U2" s="355"/>
      <c r="V2" s="342"/>
    </row>
    <row r="3" spans="1:23" ht="15" customHeight="1" x14ac:dyDescent="0.2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53"/>
      <c r="L3" s="353"/>
      <c r="M3" s="353"/>
      <c r="N3" s="353"/>
      <c r="O3" s="351" t="s">
        <v>388</v>
      </c>
      <c r="P3" s="351"/>
      <c r="Q3" s="351"/>
      <c r="R3" s="351"/>
      <c r="S3" s="351"/>
      <c r="T3" s="351"/>
      <c r="U3" s="351"/>
      <c r="V3" s="351"/>
      <c r="W3" s="351"/>
    </row>
    <row r="4" spans="1:23" ht="15" customHeight="1" x14ac:dyDescent="0.25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54"/>
      <c r="N4" s="342"/>
      <c r="O4" s="353"/>
      <c r="P4" s="353"/>
      <c r="Q4" s="353"/>
      <c r="R4" s="353"/>
      <c r="S4" s="353"/>
      <c r="T4" s="352"/>
      <c r="U4" s="351"/>
      <c r="V4" s="351"/>
    </row>
    <row r="5" spans="1:23" ht="12.75" customHeight="1" x14ac:dyDescent="0.2">
      <c r="A5" s="347" t="s">
        <v>387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8"/>
      <c r="Q5" s="348"/>
      <c r="R5" s="342"/>
      <c r="S5" s="342"/>
      <c r="T5" s="342"/>
      <c r="U5" s="342"/>
      <c r="V5" s="342"/>
    </row>
    <row r="6" spans="1:23" ht="12.75" customHeight="1" x14ac:dyDescent="0.2">
      <c r="A6" s="350" t="s">
        <v>386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8"/>
      <c r="Q6" s="348"/>
      <c r="R6" s="343"/>
      <c r="S6" s="342"/>
      <c r="T6" s="342"/>
      <c r="U6" s="342"/>
      <c r="V6" s="342"/>
    </row>
    <row r="7" spans="1:23" ht="12.75" customHeight="1" x14ac:dyDescent="0.2">
      <c r="A7" s="347" t="s">
        <v>385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2"/>
      <c r="T7" s="342"/>
      <c r="U7" s="342"/>
      <c r="V7" s="342"/>
    </row>
    <row r="8" spans="1:23" ht="11.25" customHeight="1" x14ac:dyDescent="0.2">
      <c r="A8" s="347" t="s">
        <v>384</v>
      </c>
      <c r="B8" s="347"/>
      <c r="C8" s="347"/>
      <c r="D8" s="347"/>
      <c r="E8" s="347"/>
      <c r="F8" s="347"/>
      <c r="G8" s="347"/>
      <c r="H8" s="347"/>
      <c r="I8" s="347"/>
      <c r="J8" s="347"/>
      <c r="K8" s="346"/>
      <c r="L8" s="346"/>
      <c r="M8" s="346"/>
      <c r="N8" s="346"/>
      <c r="O8" s="346"/>
      <c r="P8" s="346"/>
      <c r="Q8" s="346"/>
      <c r="R8" s="346"/>
      <c r="S8" s="345"/>
      <c r="T8" s="345"/>
      <c r="U8" s="342"/>
      <c r="V8" s="342"/>
    </row>
    <row r="9" spans="1:23" ht="24.75" customHeight="1" x14ac:dyDescent="0.2">
      <c r="A9" s="207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342"/>
      <c r="P9" s="342"/>
      <c r="Q9" s="344"/>
      <c r="R9" s="343"/>
      <c r="S9" s="342"/>
      <c r="T9" s="342"/>
      <c r="U9" s="342"/>
      <c r="V9" s="342"/>
    </row>
    <row r="10" spans="1:23" ht="3" customHeight="1" thickBot="1" x14ac:dyDescent="0.25">
      <c r="A10" s="251"/>
      <c r="B10" s="249"/>
      <c r="C10" s="249"/>
      <c r="D10" s="249"/>
      <c r="E10" s="249"/>
      <c r="F10" s="249"/>
      <c r="G10" s="249"/>
      <c r="H10" s="249"/>
      <c r="I10" s="249"/>
      <c r="J10" s="249"/>
      <c r="K10" s="341"/>
      <c r="L10" s="249"/>
      <c r="M10" s="249"/>
      <c r="N10" s="249"/>
      <c r="O10" s="249"/>
      <c r="P10" s="341"/>
      <c r="Q10" s="341"/>
      <c r="R10" s="341" t="s">
        <v>383</v>
      </c>
      <c r="S10" s="341"/>
      <c r="T10" s="341"/>
      <c r="U10" s="341"/>
      <c r="V10" s="341"/>
    </row>
    <row r="11" spans="1:23" ht="24" customHeight="1" thickBot="1" x14ac:dyDescent="0.25">
      <c r="A11" s="249"/>
      <c r="B11" s="340" t="s">
        <v>39</v>
      </c>
      <c r="C11" s="339"/>
      <c r="D11" s="339"/>
      <c r="E11" s="339"/>
      <c r="F11" s="339"/>
      <c r="G11" s="339"/>
      <c r="H11" s="339"/>
      <c r="I11" s="339"/>
      <c r="J11" s="339"/>
      <c r="K11" s="339"/>
      <c r="L11" s="338" t="s">
        <v>334</v>
      </c>
      <c r="M11" s="338" t="s">
        <v>245</v>
      </c>
      <c r="N11" s="338" t="s">
        <v>246</v>
      </c>
      <c r="O11" s="338" t="s">
        <v>333</v>
      </c>
      <c r="P11" s="338" t="s">
        <v>382</v>
      </c>
      <c r="Q11" s="337" t="s">
        <v>381</v>
      </c>
      <c r="R11" s="337" t="s">
        <v>380</v>
      </c>
      <c r="S11" s="337" t="s">
        <v>379</v>
      </c>
      <c r="T11" s="337">
        <v>2022</v>
      </c>
      <c r="U11" s="337">
        <v>2023</v>
      </c>
      <c r="V11" s="336">
        <v>2024</v>
      </c>
    </row>
    <row r="12" spans="1:23" ht="60.75" customHeight="1" x14ac:dyDescent="0.2">
      <c r="A12" s="222"/>
      <c r="B12" s="335" t="s">
        <v>378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3" t="s">
        <v>377</v>
      </c>
      <c r="M12" s="332">
        <v>0</v>
      </c>
      <c r="N12" s="332">
        <v>0</v>
      </c>
      <c r="O12" s="331">
        <v>0</v>
      </c>
      <c r="P12" s="330"/>
      <c r="Q12" s="329">
        <v>5714000</v>
      </c>
      <c r="R12" s="329">
        <v>5312481</v>
      </c>
      <c r="S12" s="329">
        <v>5237700</v>
      </c>
      <c r="T12" s="328">
        <f>T13+T29+T35+T40+T45+T47+T52+T62+T72</f>
        <v>7014210</v>
      </c>
      <c r="U12" s="328">
        <f>U13+U29+U35+U40+U45+U47+U52+U62+U72</f>
        <v>6633000</v>
      </c>
      <c r="V12" s="327">
        <f>V13+V29+V35+V40+V47+V52+V62+V72</f>
        <v>6869900</v>
      </c>
    </row>
    <row r="13" spans="1:23" ht="48.75" customHeight="1" x14ac:dyDescent="0.2">
      <c r="A13" s="222"/>
      <c r="B13" s="323"/>
      <c r="C13" s="321" t="s">
        <v>273</v>
      </c>
      <c r="D13" s="321"/>
      <c r="E13" s="321"/>
      <c r="F13" s="321"/>
      <c r="G13" s="321"/>
      <c r="H13" s="321"/>
      <c r="I13" s="321"/>
      <c r="J13" s="321"/>
      <c r="K13" s="321"/>
      <c r="L13" s="308" t="s">
        <v>376</v>
      </c>
      <c r="M13" s="316">
        <v>0</v>
      </c>
      <c r="N13" s="316">
        <v>0</v>
      </c>
      <c r="O13" s="315">
        <v>0</v>
      </c>
      <c r="P13" s="301"/>
      <c r="Q13" s="300">
        <v>2467399.86</v>
      </c>
      <c r="R13" s="300">
        <v>2336000</v>
      </c>
      <c r="S13" s="300">
        <v>2240700</v>
      </c>
      <c r="T13" s="313">
        <f>T14+T18+T25+T66+T69</f>
        <v>3201029</v>
      </c>
      <c r="U13" s="313">
        <f>U14+U18+U25+U66+U69</f>
        <v>3396860</v>
      </c>
      <c r="V13" s="320">
        <f>V14+V18+V25+V66+V69</f>
        <v>3048660</v>
      </c>
    </row>
    <row r="14" spans="1:23" ht="12.75" customHeight="1" x14ac:dyDescent="0.2">
      <c r="A14" s="222"/>
      <c r="B14" s="322" t="s">
        <v>274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08" t="s">
        <v>375</v>
      </c>
      <c r="M14" s="316">
        <v>0</v>
      </c>
      <c r="N14" s="316">
        <v>0</v>
      </c>
      <c r="O14" s="315" t="s">
        <v>352</v>
      </c>
      <c r="P14" s="301"/>
      <c r="Q14" s="300">
        <v>767248.8</v>
      </c>
      <c r="R14" s="300">
        <v>767248.8</v>
      </c>
      <c r="S14" s="300">
        <v>651000</v>
      </c>
      <c r="T14" s="313">
        <f>T15</f>
        <v>963408</v>
      </c>
      <c r="U14" s="313">
        <f>U15</f>
        <v>963408</v>
      </c>
      <c r="V14" s="320">
        <f>V15</f>
        <v>963408</v>
      </c>
    </row>
    <row r="15" spans="1:23" ht="12.75" customHeight="1" x14ac:dyDescent="0.2">
      <c r="A15" s="222"/>
      <c r="B15" s="311" t="s">
        <v>249</v>
      </c>
      <c r="C15" s="310"/>
      <c r="D15" s="310"/>
      <c r="E15" s="310"/>
      <c r="F15" s="310"/>
      <c r="G15" s="310"/>
      <c r="H15" s="310"/>
      <c r="I15" s="310"/>
      <c r="J15" s="310"/>
      <c r="K15" s="310"/>
      <c r="L15" s="308" t="s">
        <v>375</v>
      </c>
      <c r="M15" s="302">
        <v>1</v>
      </c>
      <c r="N15" s="302">
        <v>0</v>
      </c>
      <c r="O15" s="301" t="s">
        <v>352</v>
      </c>
      <c r="P15" s="301"/>
      <c r="Q15" s="300">
        <v>767248.8</v>
      </c>
      <c r="R15" s="300">
        <v>767248.8</v>
      </c>
      <c r="S15" s="300">
        <v>651000</v>
      </c>
      <c r="T15" s="300">
        <f>T16</f>
        <v>963408</v>
      </c>
      <c r="U15" s="300">
        <f>U16</f>
        <v>963408</v>
      </c>
      <c r="V15" s="309">
        <f>V16</f>
        <v>963408</v>
      </c>
    </row>
    <row r="16" spans="1:23" ht="21.75" customHeight="1" x14ac:dyDescent="0.2">
      <c r="A16" s="222"/>
      <c r="B16" s="311" t="s">
        <v>250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08" t="s">
        <v>375</v>
      </c>
      <c r="M16" s="302">
        <v>1</v>
      </c>
      <c r="N16" s="302">
        <v>2</v>
      </c>
      <c r="O16" s="301" t="s">
        <v>352</v>
      </c>
      <c r="P16" s="301"/>
      <c r="Q16" s="300">
        <v>767248.8</v>
      </c>
      <c r="R16" s="300">
        <v>767248.8</v>
      </c>
      <c r="S16" s="300">
        <v>651000</v>
      </c>
      <c r="T16" s="300">
        <f>T17</f>
        <v>963408</v>
      </c>
      <c r="U16" s="300">
        <f>U17</f>
        <v>963408</v>
      </c>
      <c r="V16" s="309">
        <f>V17</f>
        <v>963408</v>
      </c>
    </row>
    <row r="17" spans="1:22" ht="21.75" customHeight="1" x14ac:dyDescent="0.2">
      <c r="A17" s="222"/>
      <c r="B17" s="311" t="s">
        <v>275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08" t="s">
        <v>375</v>
      </c>
      <c r="M17" s="302">
        <v>1</v>
      </c>
      <c r="N17" s="302">
        <v>2</v>
      </c>
      <c r="O17" s="301" t="s">
        <v>277</v>
      </c>
      <c r="P17" s="301"/>
      <c r="Q17" s="300">
        <v>767248.8</v>
      </c>
      <c r="R17" s="300">
        <v>767248.8</v>
      </c>
      <c r="S17" s="300">
        <v>651000</v>
      </c>
      <c r="T17" s="300">
        <v>963408</v>
      </c>
      <c r="U17" s="300">
        <v>963408</v>
      </c>
      <c r="V17" s="309">
        <v>963408</v>
      </c>
    </row>
    <row r="18" spans="1:22" ht="24.75" customHeight="1" x14ac:dyDescent="0.2">
      <c r="A18" s="222"/>
      <c r="B18" s="322" t="s">
        <v>276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08" t="s">
        <v>374</v>
      </c>
      <c r="M18" s="316">
        <v>0</v>
      </c>
      <c r="N18" s="316">
        <v>0</v>
      </c>
      <c r="O18" s="315" t="s">
        <v>352</v>
      </c>
      <c r="P18" s="301"/>
      <c r="Q18" s="300">
        <v>1672051.06</v>
      </c>
      <c r="R18" s="300">
        <v>1540651.2</v>
      </c>
      <c r="S18" s="300">
        <v>1561600</v>
      </c>
      <c r="T18" s="313">
        <f>T19</f>
        <v>2191221</v>
      </c>
      <c r="U18" s="313">
        <f>U19</f>
        <v>2387052</v>
      </c>
      <c r="V18" s="320">
        <f>V19</f>
        <v>2038852</v>
      </c>
    </row>
    <row r="19" spans="1:22" ht="12.75" customHeight="1" x14ac:dyDescent="0.2">
      <c r="A19" s="222"/>
      <c r="B19" s="311" t="s">
        <v>249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08" t="s">
        <v>374</v>
      </c>
      <c r="M19" s="302">
        <v>1</v>
      </c>
      <c r="N19" s="302">
        <v>0</v>
      </c>
      <c r="O19" s="301" t="s">
        <v>352</v>
      </c>
      <c r="P19" s="301"/>
      <c r="Q19" s="300">
        <v>1672051.06</v>
      </c>
      <c r="R19" s="300">
        <v>1540651.2</v>
      </c>
      <c r="S19" s="300">
        <v>1561600</v>
      </c>
      <c r="T19" s="300">
        <f>T20</f>
        <v>2191221</v>
      </c>
      <c r="U19" s="300">
        <f>U20</f>
        <v>2387052</v>
      </c>
      <c r="V19" s="309">
        <f>V20</f>
        <v>2038852</v>
      </c>
    </row>
    <row r="20" spans="1:22" ht="42.75" customHeight="1" x14ac:dyDescent="0.2">
      <c r="A20" s="222"/>
      <c r="B20" s="311" t="s">
        <v>251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08" t="s">
        <v>374</v>
      </c>
      <c r="M20" s="302">
        <v>1</v>
      </c>
      <c r="N20" s="302">
        <v>4</v>
      </c>
      <c r="O20" s="301" t="s">
        <v>352</v>
      </c>
      <c r="P20" s="301"/>
      <c r="Q20" s="300">
        <v>1672051.06</v>
      </c>
      <c r="R20" s="300">
        <v>1540651.2</v>
      </c>
      <c r="S20" s="300">
        <v>1561600</v>
      </c>
      <c r="T20" s="300">
        <f>T21+T22+T23+T24</f>
        <v>2191221</v>
      </c>
      <c r="U20" s="300">
        <f>U21+U22+U23+U24</f>
        <v>2387052</v>
      </c>
      <c r="V20" s="309">
        <f>V21+V22+V23+V24</f>
        <v>2038852</v>
      </c>
    </row>
    <row r="21" spans="1:22" ht="21.75" customHeight="1" x14ac:dyDescent="0.2">
      <c r="A21" s="222"/>
      <c r="B21" s="311" t="s">
        <v>275</v>
      </c>
      <c r="C21" s="310"/>
      <c r="D21" s="310"/>
      <c r="E21" s="310"/>
      <c r="F21" s="310"/>
      <c r="G21" s="310"/>
      <c r="H21" s="310"/>
      <c r="I21" s="310"/>
      <c r="J21" s="310"/>
      <c r="K21" s="310"/>
      <c r="L21" s="308" t="s">
        <v>374</v>
      </c>
      <c r="M21" s="302">
        <v>1</v>
      </c>
      <c r="N21" s="302">
        <v>4</v>
      </c>
      <c r="O21" s="301" t="s">
        <v>277</v>
      </c>
      <c r="P21" s="301"/>
      <c r="Q21" s="300">
        <v>1564951.06</v>
      </c>
      <c r="R21" s="300">
        <v>1512551.2</v>
      </c>
      <c r="S21" s="300">
        <v>1512551.2</v>
      </c>
      <c r="T21" s="300">
        <v>1934121</v>
      </c>
      <c r="U21" s="300">
        <v>1934121</v>
      </c>
      <c r="V21" s="309">
        <v>1934121</v>
      </c>
    </row>
    <row r="22" spans="1:22" ht="21.75" customHeight="1" x14ac:dyDescent="0.2">
      <c r="A22" s="222"/>
      <c r="B22" s="311" t="s">
        <v>278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08" t="s">
        <v>374</v>
      </c>
      <c r="M22" s="302">
        <v>1</v>
      </c>
      <c r="N22" s="302">
        <v>4</v>
      </c>
      <c r="O22" s="301" t="s">
        <v>279</v>
      </c>
      <c r="P22" s="301"/>
      <c r="Q22" s="300">
        <v>77900</v>
      </c>
      <c r="R22" s="300">
        <v>0</v>
      </c>
      <c r="S22" s="300">
        <v>28948.799999999999</v>
      </c>
      <c r="T22" s="300">
        <v>228000</v>
      </c>
      <c r="U22" s="300">
        <v>423831</v>
      </c>
      <c r="V22" s="309">
        <v>75631</v>
      </c>
    </row>
    <row r="23" spans="1:22" ht="12.75" customHeight="1" x14ac:dyDescent="0.2">
      <c r="A23" s="222"/>
      <c r="B23" s="311" t="s">
        <v>112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08" t="s">
        <v>374</v>
      </c>
      <c r="M23" s="302">
        <v>1</v>
      </c>
      <c r="N23" s="302">
        <v>4</v>
      </c>
      <c r="O23" s="301" t="s">
        <v>304</v>
      </c>
      <c r="P23" s="301"/>
      <c r="Q23" s="300">
        <v>21200</v>
      </c>
      <c r="R23" s="300">
        <v>20100</v>
      </c>
      <c r="S23" s="300">
        <v>20100</v>
      </c>
      <c r="T23" s="300">
        <v>21100</v>
      </c>
      <c r="U23" s="300">
        <v>21100</v>
      </c>
      <c r="V23" s="309">
        <v>21100</v>
      </c>
    </row>
    <row r="24" spans="1:22" ht="12.75" customHeight="1" x14ac:dyDescent="0.2">
      <c r="A24" s="222"/>
      <c r="B24" s="311" t="s">
        <v>280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08" t="s">
        <v>374</v>
      </c>
      <c r="M24" s="302">
        <v>1</v>
      </c>
      <c r="N24" s="302">
        <v>4</v>
      </c>
      <c r="O24" s="301" t="s">
        <v>346</v>
      </c>
      <c r="P24" s="301"/>
      <c r="Q24" s="300">
        <v>8000</v>
      </c>
      <c r="R24" s="300">
        <v>8000</v>
      </c>
      <c r="S24" s="300">
        <v>0</v>
      </c>
      <c r="T24" s="300">
        <v>8000</v>
      </c>
      <c r="U24" s="300">
        <v>8000</v>
      </c>
      <c r="V24" s="309">
        <v>8000</v>
      </c>
    </row>
    <row r="25" spans="1:22" ht="36.75" customHeight="1" x14ac:dyDescent="0.2">
      <c r="A25" s="222"/>
      <c r="B25" s="322" t="s">
        <v>281</v>
      </c>
      <c r="C25" s="321"/>
      <c r="D25" s="321"/>
      <c r="E25" s="321"/>
      <c r="F25" s="321"/>
      <c r="G25" s="321"/>
      <c r="H25" s="321"/>
      <c r="I25" s="321"/>
      <c r="J25" s="321"/>
      <c r="K25" s="321"/>
      <c r="L25" s="308" t="s">
        <v>373</v>
      </c>
      <c r="M25" s="316">
        <v>0</v>
      </c>
      <c r="N25" s="316">
        <v>0</v>
      </c>
      <c r="O25" s="315" t="s">
        <v>352</v>
      </c>
      <c r="P25" s="301"/>
      <c r="Q25" s="300">
        <v>28100</v>
      </c>
      <c r="R25" s="300">
        <v>28100</v>
      </c>
      <c r="S25" s="300">
        <v>28100</v>
      </c>
      <c r="T25" s="313">
        <f>T26</f>
        <v>29400</v>
      </c>
      <c r="U25" s="313">
        <f>U26</f>
        <v>29400</v>
      </c>
      <c r="V25" s="320">
        <f>V26</f>
        <v>29400</v>
      </c>
    </row>
    <row r="26" spans="1:22" ht="12.75" customHeight="1" x14ac:dyDescent="0.2">
      <c r="A26" s="222"/>
      <c r="B26" s="311" t="s">
        <v>249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08" t="s">
        <v>373</v>
      </c>
      <c r="M26" s="302">
        <v>1</v>
      </c>
      <c r="N26" s="302">
        <v>0</v>
      </c>
      <c r="O26" s="301" t="s">
        <v>352</v>
      </c>
      <c r="P26" s="301"/>
      <c r="Q26" s="300">
        <v>28100</v>
      </c>
      <c r="R26" s="300">
        <v>28100</v>
      </c>
      <c r="S26" s="300">
        <v>28100</v>
      </c>
      <c r="T26" s="300">
        <f>T27</f>
        <v>29400</v>
      </c>
      <c r="U26" s="300">
        <f>U27</f>
        <v>29400</v>
      </c>
      <c r="V26" s="309">
        <f>V27</f>
        <v>29400</v>
      </c>
    </row>
    <row r="27" spans="1:22" ht="32.25" customHeight="1" x14ac:dyDescent="0.2">
      <c r="A27" s="222"/>
      <c r="B27" s="311" t="s">
        <v>252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08" t="s">
        <v>373</v>
      </c>
      <c r="M27" s="302">
        <v>1</v>
      </c>
      <c r="N27" s="302">
        <v>6</v>
      </c>
      <c r="O27" s="301" t="s">
        <v>352</v>
      </c>
      <c r="P27" s="301"/>
      <c r="Q27" s="300">
        <v>28100</v>
      </c>
      <c r="R27" s="300">
        <v>28100</v>
      </c>
      <c r="S27" s="300">
        <v>28100</v>
      </c>
      <c r="T27" s="300">
        <f>T28</f>
        <v>29400</v>
      </c>
      <c r="U27" s="300">
        <f>U28</f>
        <v>29400</v>
      </c>
      <c r="V27" s="309">
        <f>V28</f>
        <v>29400</v>
      </c>
    </row>
    <row r="28" spans="1:22" ht="12.75" customHeight="1" x14ac:dyDescent="0.2">
      <c r="A28" s="222"/>
      <c r="B28" s="311" t="s">
        <v>112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08" t="s">
        <v>373</v>
      </c>
      <c r="M28" s="302">
        <v>1</v>
      </c>
      <c r="N28" s="302">
        <v>6</v>
      </c>
      <c r="O28" s="301" t="s">
        <v>304</v>
      </c>
      <c r="P28" s="301"/>
      <c r="Q28" s="300">
        <v>28100</v>
      </c>
      <c r="R28" s="300">
        <v>28100</v>
      </c>
      <c r="S28" s="300">
        <v>28100</v>
      </c>
      <c r="T28" s="300">
        <v>29400</v>
      </c>
      <c r="U28" s="300">
        <v>29400</v>
      </c>
      <c r="V28" s="309">
        <v>29400</v>
      </c>
    </row>
    <row r="29" spans="1:22" ht="12.75" customHeight="1" x14ac:dyDescent="0.2">
      <c r="A29" s="222"/>
      <c r="B29" s="324"/>
      <c r="C29" s="304"/>
      <c r="D29" s="304"/>
      <c r="E29" s="304"/>
      <c r="F29" s="304"/>
      <c r="G29" s="304"/>
      <c r="H29" s="304"/>
      <c r="I29" s="304"/>
      <c r="J29" s="326"/>
      <c r="K29" s="304" t="s">
        <v>255</v>
      </c>
      <c r="L29" s="308" t="s">
        <v>369</v>
      </c>
      <c r="M29" s="302">
        <v>2</v>
      </c>
      <c r="N29" s="304">
        <v>0</v>
      </c>
      <c r="O29" s="304">
        <v>0</v>
      </c>
      <c r="P29" s="304"/>
      <c r="Q29" s="304"/>
      <c r="R29" s="304"/>
      <c r="S29" s="304"/>
      <c r="T29" s="300">
        <f>T30</f>
        <v>105400</v>
      </c>
      <c r="U29" s="300">
        <f>U30</f>
        <v>109000</v>
      </c>
      <c r="V29" s="300">
        <f>V30</f>
        <v>112800</v>
      </c>
    </row>
    <row r="30" spans="1:22" ht="12.75" customHeight="1" x14ac:dyDescent="0.2">
      <c r="A30" s="222"/>
      <c r="B30" s="324"/>
      <c r="C30" s="304"/>
      <c r="D30" s="304"/>
      <c r="E30" s="304"/>
      <c r="F30" s="304"/>
      <c r="G30" s="304"/>
      <c r="H30" s="304"/>
      <c r="I30" s="304"/>
      <c r="J30" s="326"/>
      <c r="K30" s="304" t="s">
        <v>372</v>
      </c>
      <c r="L30" s="308" t="s">
        <v>369</v>
      </c>
      <c r="M30" s="302">
        <v>2</v>
      </c>
      <c r="N30" s="304">
        <v>0</v>
      </c>
      <c r="O30" s="304">
        <v>0</v>
      </c>
      <c r="P30" s="304"/>
      <c r="Q30" s="304"/>
      <c r="R30" s="304"/>
      <c r="S30" s="304"/>
      <c r="T30" s="300">
        <f>T31</f>
        <v>105400</v>
      </c>
      <c r="U30" s="300">
        <f>U31</f>
        <v>109000</v>
      </c>
      <c r="V30" s="307">
        <f>V31</f>
        <v>112800</v>
      </c>
    </row>
    <row r="31" spans="1:22" ht="36.75" customHeight="1" x14ac:dyDescent="0.2">
      <c r="A31" s="222"/>
      <c r="B31" s="323"/>
      <c r="C31" s="321" t="s">
        <v>288</v>
      </c>
      <c r="D31" s="321"/>
      <c r="E31" s="321"/>
      <c r="F31" s="321"/>
      <c r="G31" s="321"/>
      <c r="H31" s="321"/>
      <c r="I31" s="321"/>
      <c r="J31" s="321"/>
      <c r="K31" s="321"/>
      <c r="L31" s="308" t="s">
        <v>371</v>
      </c>
      <c r="M31" s="316">
        <v>0</v>
      </c>
      <c r="N31" s="316">
        <v>0</v>
      </c>
      <c r="O31" s="315">
        <v>0</v>
      </c>
      <c r="P31" s="301"/>
      <c r="Q31" s="300">
        <v>102000</v>
      </c>
      <c r="R31" s="300">
        <v>103000</v>
      </c>
      <c r="S31" s="300">
        <v>107100</v>
      </c>
      <c r="T31" s="313">
        <f>T32</f>
        <v>105400</v>
      </c>
      <c r="U31" s="313">
        <f>U32</f>
        <v>109000</v>
      </c>
      <c r="V31" s="320">
        <f>V32</f>
        <v>112800</v>
      </c>
    </row>
    <row r="32" spans="1:22" ht="36.75" customHeight="1" x14ac:dyDescent="0.2">
      <c r="A32" s="222"/>
      <c r="B32" s="322" t="s">
        <v>370</v>
      </c>
      <c r="C32" s="321"/>
      <c r="D32" s="321"/>
      <c r="E32" s="321"/>
      <c r="F32" s="321"/>
      <c r="G32" s="321"/>
      <c r="H32" s="321"/>
      <c r="I32" s="321"/>
      <c r="J32" s="321"/>
      <c r="K32" s="321"/>
      <c r="L32" s="308" t="s">
        <v>369</v>
      </c>
      <c r="M32" s="316">
        <v>0</v>
      </c>
      <c r="N32" s="316">
        <v>0</v>
      </c>
      <c r="O32" s="315" t="s">
        <v>352</v>
      </c>
      <c r="P32" s="301"/>
      <c r="Q32" s="300">
        <v>102000</v>
      </c>
      <c r="R32" s="300">
        <v>103000</v>
      </c>
      <c r="S32" s="300">
        <v>107100</v>
      </c>
      <c r="T32" s="313">
        <f>T33+T34</f>
        <v>105400</v>
      </c>
      <c r="U32" s="313">
        <f>U33+U34</f>
        <v>109000</v>
      </c>
      <c r="V32" s="320">
        <f>V33+V34</f>
        <v>112800</v>
      </c>
    </row>
    <row r="33" spans="1:22" ht="21.75" customHeight="1" x14ac:dyDescent="0.2">
      <c r="A33" s="222"/>
      <c r="B33" s="311" t="s">
        <v>275</v>
      </c>
      <c r="C33" s="310"/>
      <c r="D33" s="310"/>
      <c r="E33" s="310"/>
      <c r="F33" s="310"/>
      <c r="G33" s="310"/>
      <c r="H33" s="310"/>
      <c r="I33" s="310"/>
      <c r="J33" s="310"/>
      <c r="K33" s="310"/>
      <c r="L33" s="308" t="s">
        <v>369</v>
      </c>
      <c r="M33" s="302">
        <v>2</v>
      </c>
      <c r="N33" s="302">
        <v>3</v>
      </c>
      <c r="O33" s="301" t="s">
        <v>277</v>
      </c>
      <c r="P33" s="301"/>
      <c r="Q33" s="300">
        <v>101556</v>
      </c>
      <c r="R33" s="300">
        <v>101556</v>
      </c>
      <c r="S33" s="300">
        <v>101556</v>
      </c>
      <c r="T33" s="300">
        <v>104160</v>
      </c>
      <c r="U33" s="300">
        <v>104160</v>
      </c>
      <c r="V33" s="309">
        <v>106764</v>
      </c>
    </row>
    <row r="34" spans="1:22" ht="21.75" customHeight="1" x14ac:dyDescent="0.2">
      <c r="A34" s="222"/>
      <c r="B34" s="311" t="s">
        <v>278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08" t="s">
        <v>369</v>
      </c>
      <c r="M34" s="302">
        <v>2</v>
      </c>
      <c r="N34" s="302">
        <v>3</v>
      </c>
      <c r="O34" s="301" t="s">
        <v>279</v>
      </c>
      <c r="P34" s="301"/>
      <c r="Q34" s="300">
        <v>444</v>
      </c>
      <c r="R34" s="300">
        <v>1444</v>
      </c>
      <c r="S34" s="300">
        <v>5544</v>
      </c>
      <c r="T34" s="300">
        <v>1240</v>
      </c>
      <c r="U34" s="300">
        <v>4840</v>
      </c>
      <c r="V34" s="309">
        <v>6036</v>
      </c>
    </row>
    <row r="35" spans="1:22" ht="36.75" customHeight="1" x14ac:dyDescent="0.2">
      <c r="A35" s="222"/>
      <c r="B35" s="323"/>
      <c r="C35" s="321" t="s">
        <v>368</v>
      </c>
      <c r="D35" s="321"/>
      <c r="E35" s="321"/>
      <c r="F35" s="321"/>
      <c r="G35" s="321"/>
      <c r="H35" s="321"/>
      <c r="I35" s="321"/>
      <c r="J35" s="321"/>
      <c r="K35" s="321"/>
      <c r="L35" s="308" t="s">
        <v>367</v>
      </c>
      <c r="M35" s="316">
        <v>0</v>
      </c>
      <c r="N35" s="316">
        <v>0</v>
      </c>
      <c r="O35" s="315">
        <v>0</v>
      </c>
      <c r="P35" s="301"/>
      <c r="Q35" s="300">
        <v>137300</v>
      </c>
      <c r="R35" s="300">
        <v>0</v>
      </c>
      <c r="S35" s="300">
        <v>0</v>
      </c>
      <c r="T35" s="313">
        <f>T36</f>
        <v>117300</v>
      </c>
      <c r="U35" s="313">
        <f>U36</f>
        <v>117300</v>
      </c>
      <c r="V35" s="320">
        <f>V36</f>
        <v>117300</v>
      </c>
    </row>
    <row r="36" spans="1:22" ht="48.75" customHeight="1" x14ac:dyDescent="0.2">
      <c r="A36" s="222"/>
      <c r="B36" s="322" t="s">
        <v>291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08" t="s">
        <v>365</v>
      </c>
      <c r="M36" s="316">
        <v>0</v>
      </c>
      <c r="N36" s="316">
        <v>0</v>
      </c>
      <c r="O36" s="315" t="s">
        <v>352</v>
      </c>
      <c r="P36" s="301"/>
      <c r="Q36" s="300">
        <v>137300</v>
      </c>
      <c r="R36" s="300">
        <v>0</v>
      </c>
      <c r="S36" s="300">
        <v>0</v>
      </c>
      <c r="T36" s="313">
        <f>T37</f>
        <v>117300</v>
      </c>
      <c r="U36" s="313">
        <f>U37</f>
        <v>117300</v>
      </c>
      <c r="V36" s="320">
        <f>V37</f>
        <v>117300</v>
      </c>
    </row>
    <row r="37" spans="1:22" ht="21.75" customHeight="1" x14ac:dyDescent="0.2">
      <c r="A37" s="222"/>
      <c r="B37" s="311" t="s">
        <v>257</v>
      </c>
      <c r="C37" s="310"/>
      <c r="D37" s="310"/>
      <c r="E37" s="310"/>
      <c r="F37" s="310"/>
      <c r="G37" s="310"/>
      <c r="H37" s="310"/>
      <c r="I37" s="310"/>
      <c r="J37" s="310"/>
      <c r="K37" s="310"/>
      <c r="L37" s="308" t="s">
        <v>365</v>
      </c>
      <c r="M37" s="302">
        <v>3</v>
      </c>
      <c r="N37" s="302">
        <v>0</v>
      </c>
      <c r="O37" s="301" t="s">
        <v>352</v>
      </c>
      <c r="P37" s="301"/>
      <c r="Q37" s="300">
        <v>137300</v>
      </c>
      <c r="R37" s="300">
        <v>0</v>
      </c>
      <c r="S37" s="300">
        <v>0</v>
      </c>
      <c r="T37" s="300">
        <f>T38</f>
        <v>117300</v>
      </c>
      <c r="U37" s="300">
        <f>U38</f>
        <v>117300</v>
      </c>
      <c r="V37" s="309">
        <f>V38</f>
        <v>117300</v>
      </c>
    </row>
    <row r="38" spans="1:22" ht="32.25" customHeight="1" x14ac:dyDescent="0.2">
      <c r="A38" s="222"/>
      <c r="B38" s="311" t="s">
        <v>366</v>
      </c>
      <c r="C38" s="310"/>
      <c r="D38" s="310"/>
      <c r="E38" s="310"/>
      <c r="F38" s="310"/>
      <c r="G38" s="310"/>
      <c r="H38" s="310"/>
      <c r="I38" s="310"/>
      <c r="J38" s="310"/>
      <c r="K38" s="310"/>
      <c r="L38" s="308" t="s">
        <v>365</v>
      </c>
      <c r="M38" s="302">
        <v>3</v>
      </c>
      <c r="N38" s="302">
        <v>10</v>
      </c>
      <c r="O38" s="301" t="s">
        <v>352</v>
      </c>
      <c r="P38" s="301"/>
      <c r="Q38" s="300">
        <v>137300</v>
      </c>
      <c r="R38" s="300">
        <v>0</v>
      </c>
      <c r="S38" s="300">
        <v>0</v>
      </c>
      <c r="T38" s="300">
        <f>T39</f>
        <v>117300</v>
      </c>
      <c r="U38" s="300">
        <f>U39</f>
        <v>117300</v>
      </c>
      <c r="V38" s="309">
        <f>V39</f>
        <v>117300</v>
      </c>
    </row>
    <row r="39" spans="1:22" ht="21.75" customHeight="1" x14ac:dyDescent="0.2">
      <c r="A39" s="222"/>
      <c r="B39" s="311" t="s">
        <v>278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08" t="s">
        <v>365</v>
      </c>
      <c r="M39" s="302">
        <v>3</v>
      </c>
      <c r="N39" s="302">
        <v>10</v>
      </c>
      <c r="O39" s="301" t="s">
        <v>279</v>
      </c>
      <c r="P39" s="301"/>
      <c r="Q39" s="300">
        <v>137300</v>
      </c>
      <c r="R39" s="300">
        <v>0</v>
      </c>
      <c r="S39" s="300">
        <v>0</v>
      </c>
      <c r="T39" s="300">
        <v>117300</v>
      </c>
      <c r="U39" s="300">
        <v>117300</v>
      </c>
      <c r="V39" s="309">
        <v>117300</v>
      </c>
    </row>
    <row r="40" spans="1:22" ht="15.75" customHeight="1" x14ac:dyDescent="0.2">
      <c r="A40" s="222"/>
      <c r="B40" s="324"/>
      <c r="C40" s="304"/>
      <c r="D40" s="304"/>
      <c r="E40" s="304"/>
      <c r="F40" s="304"/>
      <c r="G40" s="304"/>
      <c r="H40" s="304"/>
      <c r="I40" s="304"/>
      <c r="J40" s="304"/>
      <c r="K40" s="304" t="s">
        <v>260</v>
      </c>
      <c r="L40" s="308" t="s">
        <v>362</v>
      </c>
      <c r="M40" s="302">
        <v>4</v>
      </c>
      <c r="N40" s="302">
        <v>0</v>
      </c>
      <c r="O40" s="301">
        <v>0</v>
      </c>
      <c r="P40" s="301"/>
      <c r="Q40" s="300"/>
      <c r="R40" s="300"/>
      <c r="S40" s="300"/>
      <c r="T40" s="313">
        <f>T41</f>
        <v>734000</v>
      </c>
      <c r="U40" s="313">
        <f>U41</f>
        <v>753000</v>
      </c>
      <c r="V40" s="320">
        <f>V41+V46</f>
        <v>1131000</v>
      </c>
    </row>
    <row r="41" spans="1:22" ht="36.75" customHeight="1" x14ac:dyDescent="0.2">
      <c r="A41" s="222"/>
      <c r="B41" s="323"/>
      <c r="C41" s="321" t="s">
        <v>294</v>
      </c>
      <c r="D41" s="321"/>
      <c r="E41" s="321"/>
      <c r="F41" s="321"/>
      <c r="G41" s="321"/>
      <c r="H41" s="321"/>
      <c r="I41" s="321"/>
      <c r="J41" s="321"/>
      <c r="K41" s="321"/>
      <c r="L41" s="308" t="s">
        <v>364</v>
      </c>
      <c r="M41" s="316">
        <v>0</v>
      </c>
      <c r="N41" s="316">
        <v>0</v>
      </c>
      <c r="O41" s="315">
        <v>0</v>
      </c>
      <c r="P41" s="301"/>
      <c r="Q41" s="300">
        <v>704000</v>
      </c>
      <c r="R41" s="300">
        <v>728000</v>
      </c>
      <c r="S41" s="300">
        <v>756000</v>
      </c>
      <c r="T41" s="313">
        <f>T42</f>
        <v>734000</v>
      </c>
      <c r="U41" s="313">
        <f>U42</f>
        <v>753000</v>
      </c>
      <c r="V41" s="320">
        <f>V42</f>
        <v>768000</v>
      </c>
    </row>
    <row r="42" spans="1:22" ht="36.75" customHeight="1" x14ac:dyDescent="0.2">
      <c r="A42" s="222"/>
      <c r="B42" s="322" t="s">
        <v>363</v>
      </c>
      <c r="C42" s="321"/>
      <c r="D42" s="321"/>
      <c r="E42" s="321"/>
      <c r="F42" s="321"/>
      <c r="G42" s="321"/>
      <c r="H42" s="321"/>
      <c r="I42" s="321"/>
      <c r="J42" s="321"/>
      <c r="K42" s="321"/>
      <c r="L42" s="308" t="s">
        <v>362</v>
      </c>
      <c r="M42" s="316">
        <v>0</v>
      </c>
      <c r="N42" s="316">
        <v>0</v>
      </c>
      <c r="O42" s="315" t="s">
        <v>352</v>
      </c>
      <c r="P42" s="301"/>
      <c r="Q42" s="300">
        <v>704000</v>
      </c>
      <c r="R42" s="300">
        <v>728000</v>
      </c>
      <c r="S42" s="300">
        <v>756000</v>
      </c>
      <c r="T42" s="313">
        <f>T43</f>
        <v>734000</v>
      </c>
      <c r="U42" s="313">
        <f>U43</f>
        <v>753000</v>
      </c>
      <c r="V42" s="320">
        <f>V43</f>
        <v>768000</v>
      </c>
    </row>
    <row r="43" spans="1:22" ht="12.75" customHeight="1" x14ac:dyDescent="0.2">
      <c r="A43" s="222"/>
      <c r="B43" s="311" t="s">
        <v>261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08" t="s">
        <v>362</v>
      </c>
      <c r="M43" s="302">
        <v>4</v>
      </c>
      <c r="N43" s="302">
        <v>9</v>
      </c>
      <c r="O43" s="301" t="s">
        <v>352</v>
      </c>
      <c r="P43" s="301"/>
      <c r="Q43" s="300">
        <v>704000</v>
      </c>
      <c r="R43" s="300">
        <v>728000</v>
      </c>
      <c r="S43" s="300">
        <v>756000</v>
      </c>
      <c r="T43" s="300">
        <f>T44</f>
        <v>734000</v>
      </c>
      <c r="U43" s="300">
        <f>U44</f>
        <v>753000</v>
      </c>
      <c r="V43" s="309">
        <f>V44</f>
        <v>768000</v>
      </c>
    </row>
    <row r="44" spans="1:22" ht="33.75" customHeight="1" x14ac:dyDescent="0.2">
      <c r="A44" s="222"/>
      <c r="B44" s="311" t="s">
        <v>278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08" t="s">
        <v>362</v>
      </c>
      <c r="M44" s="302">
        <v>4</v>
      </c>
      <c r="N44" s="302">
        <v>9</v>
      </c>
      <c r="O44" s="301" t="s">
        <v>279</v>
      </c>
      <c r="P44" s="301"/>
      <c r="Q44" s="300">
        <v>704000</v>
      </c>
      <c r="R44" s="300">
        <v>728000</v>
      </c>
      <c r="S44" s="300">
        <v>756000</v>
      </c>
      <c r="T44" s="300">
        <v>734000</v>
      </c>
      <c r="U44" s="300">
        <v>753000</v>
      </c>
      <c r="V44" s="309">
        <v>768000</v>
      </c>
    </row>
    <row r="45" spans="1:22" ht="47.25" customHeight="1" x14ac:dyDescent="0.2">
      <c r="A45" s="222"/>
      <c r="B45" s="324"/>
      <c r="C45" s="304"/>
      <c r="D45" s="304"/>
      <c r="E45" s="304"/>
      <c r="F45" s="304"/>
      <c r="G45" s="304"/>
      <c r="H45" s="304"/>
      <c r="I45" s="304"/>
      <c r="J45" s="304"/>
      <c r="K45" s="319" t="s">
        <v>361</v>
      </c>
      <c r="L45" s="325">
        <v>6380000000</v>
      </c>
      <c r="M45" s="302">
        <v>4</v>
      </c>
      <c r="N45" s="302">
        <v>12</v>
      </c>
      <c r="O45" s="301">
        <v>0</v>
      </c>
      <c r="P45" s="301"/>
      <c r="Q45" s="300"/>
      <c r="R45" s="300"/>
      <c r="S45" s="300"/>
      <c r="T45" s="300">
        <f>T46</f>
        <v>0</v>
      </c>
      <c r="U45" s="300">
        <f>U46</f>
        <v>0</v>
      </c>
      <c r="V45" s="309">
        <f>V46</f>
        <v>363000</v>
      </c>
    </row>
    <row r="46" spans="1:22" ht="76.5" customHeight="1" x14ac:dyDescent="0.2">
      <c r="A46" s="222"/>
      <c r="B46" s="324"/>
      <c r="C46" s="304"/>
      <c r="D46" s="304"/>
      <c r="E46" s="304"/>
      <c r="F46" s="304"/>
      <c r="G46" s="304"/>
      <c r="H46" s="304"/>
      <c r="I46" s="304"/>
      <c r="J46" s="304"/>
      <c r="K46" s="319" t="s">
        <v>360</v>
      </c>
      <c r="L46" s="308" t="s">
        <v>299</v>
      </c>
      <c r="M46" s="302">
        <v>4</v>
      </c>
      <c r="N46" s="302">
        <v>12</v>
      </c>
      <c r="O46" s="301">
        <v>240</v>
      </c>
      <c r="P46" s="301"/>
      <c r="Q46" s="300"/>
      <c r="R46" s="300"/>
      <c r="S46" s="300"/>
      <c r="T46" s="300">
        <v>0</v>
      </c>
      <c r="U46" s="300">
        <v>0</v>
      </c>
      <c r="V46" s="309">
        <v>363000</v>
      </c>
    </row>
    <row r="47" spans="1:22" ht="16.5" customHeight="1" x14ac:dyDescent="0.2">
      <c r="A47" s="222"/>
      <c r="B47" s="324"/>
      <c r="C47" s="304"/>
      <c r="D47" s="304"/>
      <c r="E47" s="304"/>
      <c r="F47" s="304"/>
      <c r="G47" s="304"/>
      <c r="H47" s="304"/>
      <c r="I47" s="304"/>
      <c r="J47" s="304"/>
      <c r="K47" s="304" t="s">
        <v>263</v>
      </c>
      <c r="L47" s="308">
        <v>6350000000</v>
      </c>
      <c r="M47" s="302">
        <v>5</v>
      </c>
      <c r="N47" s="302">
        <v>0</v>
      </c>
      <c r="O47" s="301">
        <v>0</v>
      </c>
      <c r="P47" s="301"/>
      <c r="Q47" s="300"/>
      <c r="R47" s="300"/>
      <c r="S47" s="300"/>
      <c r="T47" s="300">
        <f>T48</f>
        <v>379810</v>
      </c>
      <c r="U47" s="300">
        <v>0</v>
      </c>
      <c r="V47" s="309">
        <f>V48</f>
        <v>200000</v>
      </c>
    </row>
    <row r="48" spans="1:22" ht="16.5" customHeight="1" x14ac:dyDescent="0.2">
      <c r="A48" s="222"/>
      <c r="B48" s="324"/>
      <c r="C48" s="304"/>
      <c r="D48" s="304"/>
      <c r="E48" s="304"/>
      <c r="F48" s="304"/>
      <c r="G48" s="304"/>
      <c r="H48" s="304"/>
      <c r="I48" s="304"/>
      <c r="J48" s="304"/>
      <c r="K48" s="304" t="s">
        <v>264</v>
      </c>
      <c r="L48" s="308" t="s">
        <v>359</v>
      </c>
      <c r="M48" s="302">
        <v>5</v>
      </c>
      <c r="N48" s="302">
        <v>0</v>
      </c>
      <c r="O48" s="301">
        <v>0</v>
      </c>
      <c r="P48" s="301"/>
      <c r="Q48" s="300"/>
      <c r="R48" s="300"/>
      <c r="S48" s="300"/>
      <c r="T48" s="300">
        <f>T49</f>
        <v>379810</v>
      </c>
      <c r="U48" s="300">
        <v>0</v>
      </c>
      <c r="V48" s="309">
        <f>V49</f>
        <v>200000</v>
      </c>
    </row>
    <row r="49" spans="1:22" ht="36.75" customHeight="1" x14ac:dyDescent="0.2">
      <c r="A49" s="222"/>
      <c r="B49" s="323"/>
      <c r="C49" s="321" t="s">
        <v>300</v>
      </c>
      <c r="D49" s="321"/>
      <c r="E49" s="321"/>
      <c r="F49" s="321"/>
      <c r="G49" s="321"/>
      <c r="H49" s="321"/>
      <c r="I49" s="321"/>
      <c r="J49" s="321"/>
      <c r="K49" s="321"/>
      <c r="L49" s="308" t="s">
        <v>359</v>
      </c>
      <c r="M49" s="316">
        <v>0</v>
      </c>
      <c r="N49" s="316">
        <v>0</v>
      </c>
      <c r="O49" s="315">
        <v>0</v>
      </c>
      <c r="P49" s="301"/>
      <c r="Q49" s="300">
        <v>41900</v>
      </c>
      <c r="R49" s="300">
        <v>0</v>
      </c>
      <c r="S49" s="300">
        <v>0</v>
      </c>
      <c r="T49" s="313">
        <f>T50</f>
        <v>379810</v>
      </c>
      <c r="U49" s="313">
        <v>0</v>
      </c>
      <c r="V49" s="320">
        <f>V50</f>
        <v>200000</v>
      </c>
    </row>
    <row r="50" spans="1:22" ht="36.75" customHeight="1" x14ac:dyDescent="0.2">
      <c r="A50" s="222"/>
      <c r="B50" s="322" t="s">
        <v>301</v>
      </c>
      <c r="C50" s="321"/>
      <c r="D50" s="321"/>
      <c r="E50" s="321"/>
      <c r="F50" s="321"/>
      <c r="G50" s="321"/>
      <c r="H50" s="321"/>
      <c r="I50" s="321"/>
      <c r="J50" s="321"/>
      <c r="K50" s="321"/>
      <c r="L50" s="308" t="s">
        <v>358</v>
      </c>
      <c r="M50" s="316">
        <v>0</v>
      </c>
      <c r="N50" s="316">
        <v>0</v>
      </c>
      <c r="O50" s="315" t="s">
        <v>352</v>
      </c>
      <c r="P50" s="301"/>
      <c r="Q50" s="300">
        <v>41900</v>
      </c>
      <c r="R50" s="300">
        <v>0</v>
      </c>
      <c r="S50" s="300">
        <v>0</v>
      </c>
      <c r="T50" s="313">
        <f>T51</f>
        <v>379810</v>
      </c>
      <c r="U50" s="313">
        <v>0</v>
      </c>
      <c r="V50" s="320">
        <f>V51</f>
        <v>200000</v>
      </c>
    </row>
    <row r="51" spans="1:22" ht="21.75" customHeight="1" x14ac:dyDescent="0.2">
      <c r="A51" s="222"/>
      <c r="B51" s="311" t="s">
        <v>278</v>
      </c>
      <c r="C51" s="310"/>
      <c r="D51" s="310"/>
      <c r="E51" s="310"/>
      <c r="F51" s="310"/>
      <c r="G51" s="310"/>
      <c r="H51" s="310"/>
      <c r="I51" s="310"/>
      <c r="J51" s="310"/>
      <c r="K51" s="310"/>
      <c r="L51" s="308" t="s">
        <v>358</v>
      </c>
      <c r="M51" s="302">
        <v>5</v>
      </c>
      <c r="N51" s="302">
        <v>3</v>
      </c>
      <c r="O51" s="301" t="s">
        <v>279</v>
      </c>
      <c r="P51" s="301"/>
      <c r="Q51" s="300">
        <v>41900</v>
      </c>
      <c r="R51" s="300">
        <v>0</v>
      </c>
      <c r="S51" s="300">
        <v>0</v>
      </c>
      <c r="T51" s="300">
        <v>379810</v>
      </c>
      <c r="U51" s="300">
        <v>0</v>
      </c>
      <c r="V51" s="309">
        <v>200000</v>
      </c>
    </row>
    <row r="52" spans="1:22" ht="36.75" customHeight="1" x14ac:dyDescent="0.2">
      <c r="A52" s="222"/>
      <c r="B52" s="323"/>
      <c r="C52" s="321" t="s">
        <v>302</v>
      </c>
      <c r="D52" s="321"/>
      <c r="E52" s="321"/>
      <c r="F52" s="321"/>
      <c r="G52" s="321"/>
      <c r="H52" s="321"/>
      <c r="I52" s="321"/>
      <c r="J52" s="321"/>
      <c r="K52" s="321"/>
      <c r="L52" s="308" t="s">
        <v>357</v>
      </c>
      <c r="M52" s="316">
        <v>0</v>
      </c>
      <c r="N52" s="316">
        <v>0</v>
      </c>
      <c r="O52" s="315">
        <v>0</v>
      </c>
      <c r="P52" s="301"/>
      <c r="Q52" s="300">
        <v>2261400.14</v>
      </c>
      <c r="R52" s="300">
        <v>2145481</v>
      </c>
      <c r="S52" s="300">
        <v>2133900</v>
      </c>
      <c r="T52" s="313">
        <f>T53+T57</f>
        <v>2350671</v>
      </c>
      <c r="U52" s="313">
        <f>U53+U57</f>
        <v>2132721</v>
      </c>
      <c r="V52" s="320">
        <f>V53+V60</f>
        <v>2140140</v>
      </c>
    </row>
    <row r="53" spans="1:22" ht="48.75" customHeight="1" x14ac:dyDescent="0.2">
      <c r="A53" s="222"/>
      <c r="B53" s="322" t="s">
        <v>303</v>
      </c>
      <c r="C53" s="321"/>
      <c r="D53" s="321"/>
      <c r="E53" s="321"/>
      <c r="F53" s="321"/>
      <c r="G53" s="321"/>
      <c r="H53" s="321"/>
      <c r="I53" s="321"/>
      <c r="J53" s="321"/>
      <c r="K53" s="321"/>
      <c r="L53" s="308" t="s">
        <v>356</v>
      </c>
      <c r="M53" s="316">
        <v>0</v>
      </c>
      <c r="N53" s="316">
        <v>0</v>
      </c>
      <c r="O53" s="315" t="s">
        <v>352</v>
      </c>
      <c r="P53" s="301"/>
      <c r="Q53" s="300">
        <v>2133900</v>
      </c>
      <c r="R53" s="300">
        <v>2133900</v>
      </c>
      <c r="S53" s="300">
        <v>2133900</v>
      </c>
      <c r="T53" s="313">
        <f>T54</f>
        <v>1923240</v>
      </c>
      <c r="U53" s="313">
        <f>U54</f>
        <v>1923240</v>
      </c>
      <c r="V53" s="320">
        <f>V54</f>
        <v>1923240</v>
      </c>
    </row>
    <row r="54" spans="1:22" ht="12.75" customHeight="1" x14ac:dyDescent="0.2">
      <c r="A54" s="222"/>
      <c r="B54" s="311" t="s">
        <v>265</v>
      </c>
      <c r="C54" s="310"/>
      <c r="D54" s="310"/>
      <c r="E54" s="310"/>
      <c r="F54" s="310"/>
      <c r="G54" s="310"/>
      <c r="H54" s="310"/>
      <c r="I54" s="310"/>
      <c r="J54" s="310"/>
      <c r="K54" s="310"/>
      <c r="L54" s="308" t="s">
        <v>356</v>
      </c>
      <c r="M54" s="302">
        <v>8</v>
      </c>
      <c r="N54" s="302">
        <v>0</v>
      </c>
      <c r="O54" s="301" t="s">
        <v>352</v>
      </c>
      <c r="P54" s="301"/>
      <c r="Q54" s="300">
        <v>2133900</v>
      </c>
      <c r="R54" s="300">
        <v>2133900</v>
      </c>
      <c r="S54" s="300">
        <v>2133900</v>
      </c>
      <c r="T54" s="300">
        <f>T55</f>
        <v>1923240</v>
      </c>
      <c r="U54" s="300">
        <f>U55</f>
        <v>1923240</v>
      </c>
      <c r="V54" s="309">
        <f>V55</f>
        <v>1923240</v>
      </c>
    </row>
    <row r="55" spans="1:22" ht="12.75" customHeight="1" x14ac:dyDescent="0.2">
      <c r="A55" s="222"/>
      <c r="B55" s="311" t="s">
        <v>266</v>
      </c>
      <c r="C55" s="310"/>
      <c r="D55" s="310"/>
      <c r="E55" s="310"/>
      <c r="F55" s="310"/>
      <c r="G55" s="310"/>
      <c r="H55" s="310"/>
      <c r="I55" s="310"/>
      <c r="J55" s="310"/>
      <c r="K55" s="310"/>
      <c r="L55" s="308" t="s">
        <v>356</v>
      </c>
      <c r="M55" s="302">
        <v>8</v>
      </c>
      <c r="N55" s="302">
        <v>1</v>
      </c>
      <c r="O55" s="301" t="s">
        <v>352</v>
      </c>
      <c r="P55" s="301"/>
      <c r="Q55" s="300">
        <v>2133900</v>
      </c>
      <c r="R55" s="300">
        <v>2133900</v>
      </c>
      <c r="S55" s="300">
        <v>2133900</v>
      </c>
      <c r="T55" s="300">
        <f>T56</f>
        <v>1923240</v>
      </c>
      <c r="U55" s="300">
        <f>U56</f>
        <v>1923240</v>
      </c>
      <c r="V55" s="309">
        <f>V56</f>
        <v>1923240</v>
      </c>
    </row>
    <row r="56" spans="1:22" ht="12.75" customHeight="1" x14ac:dyDescent="0.2">
      <c r="A56" s="222"/>
      <c r="B56" s="311" t="s">
        <v>112</v>
      </c>
      <c r="C56" s="310"/>
      <c r="D56" s="310"/>
      <c r="E56" s="310"/>
      <c r="F56" s="310"/>
      <c r="G56" s="310"/>
      <c r="H56" s="310"/>
      <c r="I56" s="310"/>
      <c r="J56" s="310"/>
      <c r="K56" s="310"/>
      <c r="L56" s="308" t="s">
        <v>356</v>
      </c>
      <c r="M56" s="302">
        <v>8</v>
      </c>
      <c r="N56" s="302">
        <v>1</v>
      </c>
      <c r="O56" s="301" t="s">
        <v>304</v>
      </c>
      <c r="P56" s="301"/>
      <c r="Q56" s="300">
        <v>2133900</v>
      </c>
      <c r="R56" s="300">
        <v>2133900</v>
      </c>
      <c r="S56" s="300">
        <v>2133900</v>
      </c>
      <c r="T56" s="300">
        <v>1923240</v>
      </c>
      <c r="U56" s="300">
        <v>1923240</v>
      </c>
      <c r="V56" s="309">
        <v>1923240</v>
      </c>
    </row>
    <row r="57" spans="1:22" ht="48.75" customHeight="1" x14ac:dyDescent="0.2">
      <c r="A57" s="222"/>
      <c r="B57" s="322" t="s">
        <v>305</v>
      </c>
      <c r="C57" s="321"/>
      <c r="D57" s="321"/>
      <c r="E57" s="321"/>
      <c r="F57" s="321"/>
      <c r="G57" s="321"/>
      <c r="H57" s="321"/>
      <c r="I57" s="321"/>
      <c r="J57" s="321"/>
      <c r="K57" s="321"/>
      <c r="L57" s="308" t="s">
        <v>355</v>
      </c>
      <c r="M57" s="316">
        <v>0</v>
      </c>
      <c r="N57" s="316">
        <v>0</v>
      </c>
      <c r="O57" s="315" t="s">
        <v>352</v>
      </c>
      <c r="P57" s="301"/>
      <c r="Q57" s="300">
        <v>127500.14</v>
      </c>
      <c r="R57" s="300">
        <v>11581</v>
      </c>
      <c r="S57" s="300">
        <v>0</v>
      </c>
      <c r="T57" s="313">
        <f>T58</f>
        <v>427431</v>
      </c>
      <c r="U57" s="313">
        <f>U58</f>
        <v>209481</v>
      </c>
      <c r="V57" s="320">
        <v>0</v>
      </c>
    </row>
    <row r="58" spans="1:22" ht="12.75" customHeight="1" x14ac:dyDescent="0.2">
      <c r="A58" s="222"/>
      <c r="B58" s="311" t="s">
        <v>265</v>
      </c>
      <c r="C58" s="310"/>
      <c r="D58" s="310"/>
      <c r="E58" s="310"/>
      <c r="F58" s="310"/>
      <c r="G58" s="310"/>
      <c r="H58" s="310"/>
      <c r="I58" s="310"/>
      <c r="J58" s="310"/>
      <c r="K58" s="310"/>
      <c r="L58" s="308" t="s">
        <v>355</v>
      </c>
      <c r="M58" s="302">
        <v>8</v>
      </c>
      <c r="N58" s="302">
        <v>0</v>
      </c>
      <c r="O58" s="301" t="s">
        <v>352</v>
      </c>
      <c r="P58" s="301"/>
      <c r="Q58" s="300">
        <v>127500.14</v>
      </c>
      <c r="R58" s="300">
        <v>11581</v>
      </c>
      <c r="S58" s="300">
        <v>0</v>
      </c>
      <c r="T58" s="300">
        <f>T59</f>
        <v>427431</v>
      </c>
      <c r="U58" s="300">
        <f>U59</f>
        <v>209481</v>
      </c>
      <c r="V58" s="309">
        <v>0</v>
      </c>
    </row>
    <row r="59" spans="1:22" ht="12.75" customHeight="1" x14ac:dyDescent="0.2">
      <c r="A59" s="222"/>
      <c r="B59" s="311" t="s">
        <v>266</v>
      </c>
      <c r="C59" s="310"/>
      <c r="D59" s="310"/>
      <c r="E59" s="310"/>
      <c r="F59" s="310"/>
      <c r="G59" s="310"/>
      <c r="H59" s="310"/>
      <c r="I59" s="310"/>
      <c r="J59" s="310"/>
      <c r="K59" s="310"/>
      <c r="L59" s="308" t="s">
        <v>355</v>
      </c>
      <c r="M59" s="302">
        <v>8</v>
      </c>
      <c r="N59" s="302">
        <v>1</v>
      </c>
      <c r="O59" s="301" t="s">
        <v>352</v>
      </c>
      <c r="P59" s="301"/>
      <c r="Q59" s="300">
        <v>127500.14</v>
      </c>
      <c r="R59" s="300">
        <v>11581</v>
      </c>
      <c r="S59" s="300">
        <v>0</v>
      </c>
      <c r="T59" s="300">
        <f>T60</f>
        <v>427431</v>
      </c>
      <c r="U59" s="300">
        <f>U60</f>
        <v>209481</v>
      </c>
      <c r="V59" s="309">
        <v>0</v>
      </c>
    </row>
    <row r="60" spans="1:22" ht="21.75" customHeight="1" x14ac:dyDescent="0.2">
      <c r="A60" s="222"/>
      <c r="B60" s="311" t="s">
        <v>278</v>
      </c>
      <c r="C60" s="310"/>
      <c r="D60" s="310"/>
      <c r="E60" s="310"/>
      <c r="F60" s="310"/>
      <c r="G60" s="310"/>
      <c r="H60" s="310"/>
      <c r="I60" s="310"/>
      <c r="J60" s="310"/>
      <c r="K60" s="310"/>
      <c r="L60" s="308" t="s">
        <v>355</v>
      </c>
      <c r="M60" s="302">
        <v>8</v>
      </c>
      <c r="N60" s="302">
        <v>1</v>
      </c>
      <c r="O60" s="301" t="s">
        <v>279</v>
      </c>
      <c r="P60" s="301"/>
      <c r="Q60" s="300">
        <v>127500.14</v>
      </c>
      <c r="R60" s="300">
        <v>11581</v>
      </c>
      <c r="S60" s="300">
        <v>0</v>
      </c>
      <c r="T60" s="300">
        <v>427431</v>
      </c>
      <c r="U60" s="300">
        <v>209481</v>
      </c>
      <c r="V60" s="309">
        <v>216900</v>
      </c>
    </row>
    <row r="61" spans="1:22" ht="24.75" customHeight="1" x14ac:dyDescent="0.2">
      <c r="A61" s="222"/>
      <c r="B61" s="322" t="s">
        <v>292</v>
      </c>
      <c r="C61" s="321"/>
      <c r="D61" s="321"/>
      <c r="E61" s="321"/>
      <c r="F61" s="321"/>
      <c r="G61" s="321"/>
      <c r="H61" s="321"/>
      <c r="I61" s="321"/>
      <c r="J61" s="321"/>
      <c r="K61" s="321"/>
      <c r="L61" s="308">
        <v>7700000000</v>
      </c>
      <c r="M61" s="316">
        <v>0</v>
      </c>
      <c r="N61" s="316">
        <v>0</v>
      </c>
      <c r="O61" s="315">
        <v>0</v>
      </c>
      <c r="P61" s="301"/>
      <c r="Q61" s="300">
        <v>7600</v>
      </c>
      <c r="R61" s="300">
        <v>4119</v>
      </c>
      <c r="S61" s="300">
        <v>0</v>
      </c>
      <c r="T61" s="313">
        <f>T62+T66+T69</f>
        <v>23000</v>
      </c>
      <c r="U61" s="313">
        <f>U62</f>
        <v>4119</v>
      </c>
      <c r="V61" s="320">
        <v>0</v>
      </c>
    </row>
    <row r="62" spans="1:22" ht="12.75" customHeight="1" x14ac:dyDescent="0.2">
      <c r="A62" s="222"/>
      <c r="B62" s="322" t="s">
        <v>354</v>
      </c>
      <c r="C62" s="321"/>
      <c r="D62" s="321"/>
      <c r="E62" s="321"/>
      <c r="F62" s="321"/>
      <c r="G62" s="321"/>
      <c r="H62" s="321"/>
      <c r="I62" s="321"/>
      <c r="J62" s="321"/>
      <c r="K62" s="321"/>
      <c r="L62" s="308" t="s">
        <v>353</v>
      </c>
      <c r="M62" s="316">
        <v>0</v>
      </c>
      <c r="N62" s="316">
        <v>0</v>
      </c>
      <c r="O62" s="315" t="s">
        <v>352</v>
      </c>
      <c r="P62" s="301"/>
      <c r="Q62" s="300">
        <v>6000</v>
      </c>
      <c r="R62" s="300">
        <v>4119</v>
      </c>
      <c r="S62" s="300">
        <v>0</v>
      </c>
      <c r="T62" s="313">
        <f>T63</f>
        <v>6000</v>
      </c>
      <c r="U62" s="313">
        <f>U63</f>
        <v>4119</v>
      </c>
      <c r="V62" s="320">
        <v>0</v>
      </c>
    </row>
    <row r="63" spans="1:22" ht="21.75" customHeight="1" x14ac:dyDescent="0.2">
      <c r="A63" s="222"/>
      <c r="B63" s="311" t="s">
        <v>257</v>
      </c>
      <c r="C63" s="310"/>
      <c r="D63" s="310"/>
      <c r="E63" s="310"/>
      <c r="F63" s="310"/>
      <c r="G63" s="310"/>
      <c r="H63" s="310"/>
      <c r="I63" s="310"/>
      <c r="J63" s="310"/>
      <c r="K63" s="310"/>
      <c r="L63" s="308" t="s">
        <v>353</v>
      </c>
      <c r="M63" s="302">
        <v>3</v>
      </c>
      <c r="N63" s="302">
        <v>0</v>
      </c>
      <c r="O63" s="301" t="s">
        <v>352</v>
      </c>
      <c r="P63" s="301"/>
      <c r="Q63" s="300">
        <v>6000</v>
      </c>
      <c r="R63" s="300">
        <v>4119</v>
      </c>
      <c r="S63" s="300">
        <v>0</v>
      </c>
      <c r="T63" s="300">
        <f>T64</f>
        <v>6000</v>
      </c>
      <c r="U63" s="300">
        <f>U64</f>
        <v>4119</v>
      </c>
      <c r="V63" s="309">
        <v>0</v>
      </c>
    </row>
    <row r="64" spans="1:22" ht="21.75" customHeight="1" x14ac:dyDescent="0.2">
      <c r="A64" s="222"/>
      <c r="B64" s="311" t="s">
        <v>259</v>
      </c>
      <c r="C64" s="310"/>
      <c r="D64" s="310"/>
      <c r="E64" s="310"/>
      <c r="F64" s="310"/>
      <c r="G64" s="310"/>
      <c r="H64" s="310"/>
      <c r="I64" s="310"/>
      <c r="J64" s="310"/>
      <c r="K64" s="310"/>
      <c r="L64" s="308" t="s">
        <v>353</v>
      </c>
      <c r="M64" s="302">
        <v>3</v>
      </c>
      <c r="N64" s="302">
        <v>14</v>
      </c>
      <c r="O64" s="301" t="s">
        <v>352</v>
      </c>
      <c r="P64" s="301"/>
      <c r="Q64" s="300">
        <v>6000</v>
      </c>
      <c r="R64" s="300">
        <v>4119</v>
      </c>
      <c r="S64" s="300">
        <v>0</v>
      </c>
      <c r="T64" s="300">
        <f>T65</f>
        <v>6000</v>
      </c>
      <c r="U64" s="300">
        <f>U65</f>
        <v>4119</v>
      </c>
      <c r="V64" s="309">
        <v>0</v>
      </c>
    </row>
    <row r="65" spans="1:22" ht="21.75" customHeight="1" x14ac:dyDescent="0.2">
      <c r="A65" s="222"/>
      <c r="B65" s="311" t="s">
        <v>278</v>
      </c>
      <c r="C65" s="310"/>
      <c r="D65" s="310"/>
      <c r="E65" s="310"/>
      <c r="F65" s="310"/>
      <c r="G65" s="310"/>
      <c r="H65" s="310"/>
      <c r="I65" s="310"/>
      <c r="J65" s="310"/>
      <c r="K65" s="310"/>
      <c r="L65" s="308" t="s">
        <v>353</v>
      </c>
      <c r="M65" s="302">
        <v>3</v>
      </c>
      <c r="N65" s="302">
        <v>14</v>
      </c>
      <c r="O65" s="301" t="s">
        <v>279</v>
      </c>
      <c r="P65" s="301"/>
      <c r="Q65" s="300">
        <v>6000</v>
      </c>
      <c r="R65" s="300">
        <v>4119</v>
      </c>
      <c r="S65" s="300">
        <v>0</v>
      </c>
      <c r="T65" s="300">
        <v>6000</v>
      </c>
      <c r="U65" s="300">
        <v>4119</v>
      </c>
      <c r="V65" s="309">
        <v>0</v>
      </c>
    </row>
    <row r="66" spans="1:22" ht="36.75" customHeight="1" x14ac:dyDescent="0.2">
      <c r="A66" s="222"/>
      <c r="B66" s="318"/>
      <c r="C66" s="317"/>
      <c r="D66" s="317"/>
      <c r="E66" s="317"/>
      <c r="F66" s="317"/>
      <c r="G66" s="317"/>
      <c r="H66" s="317"/>
      <c r="I66" s="317"/>
      <c r="J66" s="317"/>
      <c r="K66" s="319" t="s">
        <v>283</v>
      </c>
      <c r="L66" s="308">
        <v>7700000000</v>
      </c>
      <c r="M66" s="316">
        <v>0</v>
      </c>
      <c r="N66" s="316">
        <v>0</v>
      </c>
      <c r="O66" s="315">
        <v>0</v>
      </c>
      <c r="P66" s="301"/>
      <c r="Q66" s="300"/>
      <c r="R66" s="300"/>
      <c r="S66" s="300"/>
      <c r="T66" s="314">
        <v>15000</v>
      </c>
      <c r="U66" s="313">
        <f>U67</f>
        <v>15000</v>
      </c>
      <c r="V66" s="313">
        <f>V67</f>
        <v>15000</v>
      </c>
    </row>
    <row r="67" spans="1:22" ht="24.75" customHeight="1" x14ac:dyDescent="0.2">
      <c r="A67" s="222"/>
      <c r="B67" s="318"/>
      <c r="C67" s="317"/>
      <c r="D67" s="317"/>
      <c r="E67" s="317"/>
      <c r="F67" s="317"/>
      <c r="G67" s="317"/>
      <c r="H67" s="317"/>
      <c r="I67" s="317"/>
      <c r="J67" s="317"/>
      <c r="K67" s="317" t="s">
        <v>292</v>
      </c>
      <c r="L67" s="308">
        <v>7700000040</v>
      </c>
      <c r="M67" s="316">
        <v>1</v>
      </c>
      <c r="N67" s="316">
        <v>0</v>
      </c>
      <c r="O67" s="315">
        <v>0</v>
      </c>
      <c r="P67" s="301"/>
      <c r="Q67" s="300"/>
      <c r="R67" s="300"/>
      <c r="S67" s="300"/>
      <c r="T67" s="314">
        <v>15000</v>
      </c>
      <c r="U67" s="313">
        <f>U68</f>
        <v>15000</v>
      </c>
      <c r="V67" s="313">
        <f>V68</f>
        <v>15000</v>
      </c>
    </row>
    <row r="68" spans="1:22" ht="19.5" customHeight="1" x14ac:dyDescent="0.2">
      <c r="A68" s="222"/>
      <c r="B68" s="318"/>
      <c r="C68" s="317"/>
      <c r="D68" s="317"/>
      <c r="E68" s="317"/>
      <c r="F68" s="317"/>
      <c r="G68" s="317"/>
      <c r="H68" s="317"/>
      <c r="I68" s="317"/>
      <c r="J68" s="317"/>
      <c r="K68" s="317" t="s">
        <v>284</v>
      </c>
      <c r="L68" s="308">
        <v>7700000040</v>
      </c>
      <c r="M68" s="316">
        <v>1</v>
      </c>
      <c r="N68" s="316">
        <v>11</v>
      </c>
      <c r="O68" s="315">
        <v>870</v>
      </c>
      <c r="P68" s="301"/>
      <c r="Q68" s="300"/>
      <c r="R68" s="300"/>
      <c r="S68" s="300"/>
      <c r="T68" s="314">
        <v>15000</v>
      </c>
      <c r="U68" s="313">
        <v>15000</v>
      </c>
      <c r="V68" s="312">
        <v>15000</v>
      </c>
    </row>
    <row r="69" spans="1:22" ht="12.75" customHeight="1" x14ac:dyDescent="0.2">
      <c r="A69" s="222"/>
      <c r="B69" s="311" t="s">
        <v>249</v>
      </c>
      <c r="C69" s="310"/>
      <c r="D69" s="310"/>
      <c r="E69" s="310"/>
      <c r="F69" s="310"/>
      <c r="G69" s="310"/>
      <c r="H69" s="310"/>
      <c r="I69" s="310"/>
      <c r="J69" s="310"/>
      <c r="K69" s="310"/>
      <c r="L69" s="308" t="s">
        <v>347</v>
      </c>
      <c r="M69" s="302">
        <v>0</v>
      </c>
      <c r="N69" s="302">
        <v>0</v>
      </c>
      <c r="O69" s="301" t="s">
        <v>352</v>
      </c>
      <c r="P69" s="301"/>
      <c r="Q69" s="300">
        <v>1600</v>
      </c>
      <c r="R69" s="300">
        <v>0</v>
      </c>
      <c r="S69" s="300">
        <v>0</v>
      </c>
      <c r="T69" s="300">
        <f>T70</f>
        <v>2000</v>
      </c>
      <c r="U69" s="300">
        <f>U70</f>
        <v>2000</v>
      </c>
      <c r="V69" s="309">
        <f>V70</f>
        <v>2000</v>
      </c>
    </row>
    <row r="70" spans="1:22" ht="12.75" customHeight="1" x14ac:dyDescent="0.2">
      <c r="A70" s="222"/>
      <c r="B70" s="311" t="s">
        <v>254</v>
      </c>
      <c r="C70" s="310"/>
      <c r="D70" s="310"/>
      <c r="E70" s="310"/>
      <c r="F70" s="310"/>
      <c r="G70" s="310"/>
      <c r="H70" s="310"/>
      <c r="I70" s="310"/>
      <c r="J70" s="310"/>
      <c r="K70" s="310"/>
      <c r="L70" s="308" t="s">
        <v>347</v>
      </c>
      <c r="M70" s="302">
        <v>1</v>
      </c>
      <c r="N70" s="302">
        <v>0</v>
      </c>
      <c r="O70" s="301" t="s">
        <v>352</v>
      </c>
      <c r="P70" s="301"/>
      <c r="Q70" s="300">
        <v>1600</v>
      </c>
      <c r="R70" s="300">
        <v>0</v>
      </c>
      <c r="S70" s="300">
        <v>0</v>
      </c>
      <c r="T70" s="300">
        <f>T71</f>
        <v>2000</v>
      </c>
      <c r="U70" s="300">
        <f>U71</f>
        <v>2000</v>
      </c>
      <c r="V70" s="309">
        <f>V71</f>
        <v>2000</v>
      </c>
    </row>
    <row r="71" spans="1:22" ht="21" customHeight="1" x14ac:dyDescent="0.2">
      <c r="A71" s="222"/>
      <c r="B71" s="306"/>
      <c r="C71" s="305"/>
      <c r="D71" s="305"/>
      <c r="E71" s="305"/>
      <c r="F71" s="305"/>
      <c r="G71" s="305"/>
      <c r="H71" s="305"/>
      <c r="I71" s="305"/>
      <c r="J71" s="305"/>
      <c r="K71" s="304" t="s">
        <v>286</v>
      </c>
      <c r="L71" s="308" t="s">
        <v>347</v>
      </c>
      <c r="M71" s="302">
        <v>1</v>
      </c>
      <c r="N71" s="302">
        <v>13</v>
      </c>
      <c r="O71" s="301">
        <v>850</v>
      </c>
      <c r="P71" s="301"/>
      <c r="Q71" s="300"/>
      <c r="R71" s="300"/>
      <c r="S71" s="300"/>
      <c r="T71" s="300">
        <v>2000</v>
      </c>
      <c r="U71" s="300">
        <v>2000</v>
      </c>
      <c r="V71" s="307">
        <v>2000</v>
      </c>
    </row>
    <row r="72" spans="1:22" ht="12.75" customHeight="1" x14ac:dyDescent="0.2">
      <c r="A72" s="222"/>
      <c r="B72" s="306"/>
      <c r="C72" s="305"/>
      <c r="D72" s="305"/>
      <c r="E72" s="305"/>
      <c r="F72" s="305"/>
      <c r="G72" s="305"/>
      <c r="H72" s="305"/>
      <c r="I72" s="305"/>
      <c r="J72" s="305"/>
      <c r="K72" s="304" t="s">
        <v>306</v>
      </c>
      <c r="L72" s="303">
        <v>6310025050</v>
      </c>
      <c r="M72" s="302">
        <v>10</v>
      </c>
      <c r="N72" s="302">
        <v>1</v>
      </c>
      <c r="O72" s="301">
        <v>0</v>
      </c>
      <c r="P72" s="301"/>
      <c r="Q72" s="300"/>
      <c r="R72" s="300"/>
      <c r="S72" s="300"/>
      <c r="T72" s="300">
        <f>T73</f>
        <v>120000</v>
      </c>
      <c r="U72" s="300">
        <f>U73</f>
        <v>120000</v>
      </c>
      <c r="V72" s="300">
        <f>V73</f>
        <v>120000</v>
      </c>
    </row>
    <row r="73" spans="1:22" ht="42.75" customHeight="1" x14ac:dyDescent="0.2">
      <c r="A73" s="222"/>
      <c r="B73" s="306"/>
      <c r="C73" s="305"/>
      <c r="D73" s="305"/>
      <c r="E73" s="305"/>
      <c r="F73" s="305"/>
      <c r="G73" s="305"/>
      <c r="H73" s="305"/>
      <c r="I73" s="305"/>
      <c r="J73" s="305"/>
      <c r="K73" s="304" t="s">
        <v>351</v>
      </c>
      <c r="L73" s="303">
        <v>6310025050</v>
      </c>
      <c r="M73" s="302">
        <v>10</v>
      </c>
      <c r="N73" s="302">
        <v>1</v>
      </c>
      <c r="O73" s="301">
        <v>0</v>
      </c>
      <c r="P73" s="301"/>
      <c r="Q73" s="300"/>
      <c r="R73" s="300"/>
      <c r="S73" s="300"/>
      <c r="T73" s="300">
        <f>T74</f>
        <v>120000</v>
      </c>
      <c r="U73" s="300">
        <f>U74</f>
        <v>120000</v>
      </c>
      <c r="V73" s="300">
        <f>V74</f>
        <v>120000</v>
      </c>
    </row>
    <row r="74" spans="1:22" ht="12.75" customHeight="1" thickBot="1" x14ac:dyDescent="0.25">
      <c r="A74" s="222"/>
      <c r="B74" s="306"/>
      <c r="C74" s="305"/>
      <c r="D74" s="305"/>
      <c r="E74" s="305"/>
      <c r="F74" s="305"/>
      <c r="G74" s="305"/>
      <c r="H74" s="305"/>
      <c r="I74" s="305"/>
      <c r="J74" s="305"/>
      <c r="K74" s="304" t="s">
        <v>268</v>
      </c>
      <c r="L74" s="303">
        <v>6310025050</v>
      </c>
      <c r="M74" s="302">
        <v>10</v>
      </c>
      <c r="N74" s="302">
        <v>1</v>
      </c>
      <c r="O74" s="301">
        <v>310</v>
      </c>
      <c r="P74" s="301"/>
      <c r="Q74" s="300"/>
      <c r="R74" s="300"/>
      <c r="S74" s="300"/>
      <c r="T74" s="300">
        <v>120000</v>
      </c>
      <c r="U74" s="300">
        <v>120000</v>
      </c>
      <c r="V74" s="300">
        <v>120000</v>
      </c>
    </row>
    <row r="75" spans="1:22" s="185" customFormat="1" ht="12.75" customHeight="1" thickBot="1" x14ac:dyDescent="0.25">
      <c r="A75" s="222"/>
      <c r="B75" s="299" t="s">
        <v>350</v>
      </c>
      <c r="C75" s="298"/>
      <c r="D75" s="298"/>
      <c r="E75" s="298"/>
      <c r="F75" s="298"/>
      <c r="G75" s="298"/>
      <c r="H75" s="298"/>
      <c r="I75" s="298"/>
      <c r="J75" s="298"/>
      <c r="K75" s="297"/>
      <c r="L75" s="296" t="s">
        <v>349</v>
      </c>
      <c r="M75" s="296" t="s">
        <v>349</v>
      </c>
      <c r="N75" s="296" t="s">
        <v>349</v>
      </c>
      <c r="O75" s="296" t="s">
        <v>349</v>
      </c>
      <c r="P75" s="295" t="s">
        <v>348</v>
      </c>
      <c r="Q75" s="294">
        <v>5721600</v>
      </c>
      <c r="R75" s="294">
        <v>5316600</v>
      </c>
      <c r="S75" s="294">
        <v>5237700</v>
      </c>
      <c r="T75" s="294">
        <f>T12</f>
        <v>7014210</v>
      </c>
      <c r="U75" s="294">
        <f>U12</f>
        <v>6633000</v>
      </c>
      <c r="V75" s="293">
        <f>V12</f>
        <v>6869900</v>
      </c>
    </row>
    <row r="76" spans="1:22" ht="409.6" hidden="1" customHeight="1" x14ac:dyDescent="0.2">
      <c r="A76" s="222"/>
      <c r="B76" s="292"/>
      <c r="C76" s="291"/>
      <c r="D76" s="291"/>
      <c r="E76" s="291"/>
      <c r="F76" s="289"/>
      <c r="G76" s="289"/>
      <c r="H76" s="289"/>
      <c r="I76" s="289"/>
      <c r="J76" s="289"/>
      <c r="K76" s="290"/>
      <c r="L76" s="289" t="s">
        <v>347</v>
      </c>
      <c r="M76" s="289">
        <v>1</v>
      </c>
      <c r="N76" s="289">
        <v>13</v>
      </c>
      <c r="O76" s="289" t="s">
        <v>346</v>
      </c>
      <c r="P76" s="289"/>
      <c r="Q76" s="288">
        <v>5721600</v>
      </c>
      <c r="R76" s="288">
        <v>5316600</v>
      </c>
      <c r="S76" s="288">
        <v>5237700</v>
      </c>
      <c r="T76" s="287">
        <v>0</v>
      </c>
      <c r="U76" s="287">
        <v>0</v>
      </c>
      <c r="V76" s="286">
        <v>0</v>
      </c>
    </row>
  </sheetData>
  <mergeCells count="56">
    <mergeCell ref="B14:K14"/>
    <mergeCell ref="B18:K18"/>
    <mergeCell ref="O3:W3"/>
    <mergeCell ref="T1:U1"/>
    <mergeCell ref="B11:K11"/>
    <mergeCell ref="B70:K70"/>
    <mergeCell ref="B75:K75"/>
    <mergeCell ref="P1:R1"/>
    <mergeCell ref="B12:K12"/>
    <mergeCell ref="B61:K61"/>
    <mergeCell ref="C13:K13"/>
    <mergeCell ref="C31:K31"/>
    <mergeCell ref="B15:K15"/>
    <mergeCell ref="B19:K19"/>
    <mergeCell ref="B26:K26"/>
    <mergeCell ref="B37:K37"/>
    <mergeCell ref="B36:K36"/>
    <mergeCell ref="B25:K25"/>
    <mergeCell ref="C35:K35"/>
    <mergeCell ref="B23:K23"/>
    <mergeCell ref="B24:K24"/>
    <mergeCell ref="B28:K28"/>
    <mergeCell ref="B62:K62"/>
    <mergeCell ref="B54:K54"/>
    <mergeCell ref="B63:K63"/>
    <mergeCell ref="B56:K56"/>
    <mergeCell ref="B60:K60"/>
    <mergeCell ref="C41:K41"/>
    <mergeCell ref="C49:K49"/>
    <mergeCell ref="B32:K32"/>
    <mergeCell ref="B69:K69"/>
    <mergeCell ref="B16:K16"/>
    <mergeCell ref="B20:K20"/>
    <mergeCell ref="B27:K27"/>
    <mergeCell ref="B38:K38"/>
    <mergeCell ref="B43:K43"/>
    <mergeCell ref="B17:K17"/>
    <mergeCell ref="B21:K21"/>
    <mergeCell ref="B22:K22"/>
    <mergeCell ref="B50:K50"/>
    <mergeCell ref="B53:K53"/>
    <mergeCell ref="B55:K55"/>
    <mergeCell ref="B42:K42"/>
    <mergeCell ref="B58:K58"/>
    <mergeCell ref="B65:K65"/>
    <mergeCell ref="C52:K52"/>
    <mergeCell ref="O2:U2"/>
    <mergeCell ref="T4:V4"/>
    <mergeCell ref="B59:K59"/>
    <mergeCell ref="B64:K64"/>
    <mergeCell ref="B44:K44"/>
    <mergeCell ref="B51:K51"/>
    <mergeCell ref="B57:K57"/>
    <mergeCell ref="B33:K33"/>
    <mergeCell ref="B34:K34"/>
    <mergeCell ref="B39:K39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Прил 11</vt:lpstr>
      <vt:lpstr>Прил 12</vt:lpstr>
      <vt:lpstr>'Прил 12'!Заголовки_для_печати</vt:lpstr>
      <vt:lpstr>'Прил 12'!Область_печати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2021-11-14T14:13:38Z</cp:lastPrinted>
  <dcterms:created xsi:type="dcterms:W3CDTF">2010-12-16T03:42:04Z</dcterms:created>
  <dcterms:modified xsi:type="dcterms:W3CDTF">2021-11-24T07:05:56Z</dcterms:modified>
</cp:coreProperties>
</file>