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120" yWindow="75" windowWidth="12120" windowHeight="9120" firstSheet="1" activeTab="5"/>
  </bookViews>
  <sheets>
    <sheet name="Приложение 1" sheetId="5" r:id="rId1"/>
    <sheet name="Приложение 5" sheetId="3" r:id="rId2"/>
    <sheet name="Приложение 6" sheetId="9" r:id="rId3"/>
    <sheet name="Приложение 7" sheetId="6" r:id="rId4"/>
    <sheet name="Приложение 8" sheetId="7" r:id="rId5"/>
    <sheet name="Приложение 9" sheetId="8" r:id="rId6"/>
  </sheets>
  <calcPr calcId="152511"/>
</workbook>
</file>

<file path=xl/calcChain.xml><?xml version="1.0" encoding="utf-8"?>
<calcChain xmlns="http://schemas.openxmlformats.org/spreadsheetml/2006/main">
  <c r="U74" i="8" l="1"/>
  <c r="V69" i="8"/>
  <c r="V68" i="8" s="1"/>
  <c r="V67" i="8" s="1"/>
  <c r="V66" i="8" s="1"/>
  <c r="U69" i="8"/>
  <c r="U68" i="8" s="1"/>
  <c r="U67" i="8" s="1"/>
  <c r="U66" i="8" s="1"/>
  <c r="T69" i="8"/>
  <c r="T68" i="8" s="1"/>
  <c r="V61" i="8"/>
  <c r="U61" i="8"/>
  <c r="T61" i="8"/>
  <c r="T60" i="8" s="1"/>
  <c r="T59" i="8" s="1"/>
  <c r="T54" i="8" s="1"/>
  <c r="V60" i="8"/>
  <c r="V59" i="8" s="1"/>
  <c r="U60" i="8"/>
  <c r="U59" i="8" s="1"/>
  <c r="U56" i="8" s="1"/>
  <c r="U55" i="8" s="1"/>
  <c r="U54" i="8" s="1"/>
  <c r="W57" i="8"/>
  <c r="W56" i="8" s="1"/>
  <c r="W55" i="8" s="1"/>
  <c r="W54" i="8" s="1"/>
  <c r="V57" i="8"/>
  <c r="V56" i="8" s="1"/>
  <c r="V55" i="8" s="1"/>
  <c r="V54" i="8" s="1"/>
  <c r="U57" i="8"/>
  <c r="U51" i="8"/>
  <c r="U50" i="8" s="1"/>
  <c r="U49" i="8" s="1"/>
  <c r="U48" i="8" s="1"/>
  <c r="T51" i="8"/>
  <c r="T50" i="8"/>
  <c r="T49" i="8"/>
  <c r="T48" i="8" s="1"/>
  <c r="W46" i="8"/>
  <c r="V46" i="8"/>
  <c r="V45" i="8" s="1"/>
  <c r="V44" i="8" s="1"/>
  <c r="V43" i="8" s="1"/>
  <c r="U46" i="8"/>
  <c r="U45" i="8" s="1"/>
  <c r="U44" i="8" s="1"/>
  <c r="U43" i="8" s="1"/>
  <c r="T46" i="8"/>
  <c r="W45" i="8"/>
  <c r="W44" i="8" s="1"/>
  <c r="W43" i="8" s="1"/>
  <c r="U41" i="8"/>
  <c r="T41" i="8"/>
  <c r="U40" i="8"/>
  <c r="U39" i="8" s="1"/>
  <c r="U38" i="8" s="1"/>
  <c r="T40" i="8"/>
  <c r="T39" i="8" s="1"/>
  <c r="W35" i="8"/>
  <c r="W34" i="8" s="1"/>
  <c r="V35" i="8"/>
  <c r="V34" i="8" s="1"/>
  <c r="U35" i="8"/>
  <c r="U34" i="8" s="1"/>
  <c r="W30" i="8"/>
  <c r="W29" i="8" s="1"/>
  <c r="V30" i="8"/>
  <c r="V29" i="8" s="1"/>
  <c r="U30" i="8"/>
  <c r="U29" i="8" s="1"/>
  <c r="T30" i="8"/>
  <c r="T29" i="8"/>
  <c r="W27" i="8"/>
  <c r="W26" i="8" s="1"/>
  <c r="W25" i="8" s="1"/>
  <c r="V27" i="8"/>
  <c r="U27" i="8"/>
  <c r="V26" i="8"/>
  <c r="V25" i="8" s="1"/>
  <c r="U26" i="8"/>
  <c r="U25" i="8" s="1"/>
  <c r="W19" i="8"/>
  <c r="W18" i="8" s="1"/>
  <c r="V19" i="8"/>
  <c r="V18" i="8" s="1"/>
  <c r="U19" i="8"/>
  <c r="U18" i="8" s="1"/>
  <c r="T19" i="8"/>
  <c r="T18" i="8" s="1"/>
  <c r="W16" i="8"/>
  <c r="W15" i="8" s="1"/>
  <c r="W14" i="8" s="1"/>
  <c r="V16" i="8"/>
  <c r="V15" i="8" s="1"/>
  <c r="V14" i="8" s="1"/>
  <c r="U16" i="8"/>
  <c r="T16" i="8"/>
  <c r="U15" i="8"/>
  <c r="U14" i="8" s="1"/>
  <c r="U13" i="8" s="1"/>
  <c r="T15" i="8"/>
  <c r="T14" i="8" s="1"/>
  <c r="T13" i="8" s="1"/>
  <c r="T12" i="8" s="1"/>
  <c r="T77" i="8" s="1"/>
  <c r="U12" i="8" l="1"/>
  <c r="U77" i="8" s="1"/>
  <c r="V13" i="8"/>
  <c r="V12" i="8" s="1"/>
  <c r="V77" i="8" s="1"/>
  <c r="W13" i="8"/>
  <c r="W12" i="8" s="1"/>
  <c r="W77" i="8" s="1"/>
  <c r="Z115" i="7" l="1"/>
  <c r="Y115" i="7"/>
  <c r="Z113" i="7"/>
  <c r="Y113" i="7"/>
  <c r="Z112" i="7"/>
  <c r="Z111" i="7" s="1"/>
  <c r="Z110" i="7" s="1"/>
  <c r="Y112" i="7"/>
  <c r="Y111" i="7" s="1"/>
  <c r="Y110" i="7" s="1"/>
  <c r="AB111" i="7"/>
  <c r="AA111" i="7"/>
  <c r="AB110" i="7"/>
  <c r="AA110" i="7"/>
  <c r="Z107" i="7"/>
  <c r="Y107" i="7"/>
  <c r="Z106" i="7"/>
  <c r="Y106" i="7"/>
  <c r="AB101" i="7"/>
  <c r="AA101" i="7"/>
  <c r="Z101" i="7"/>
  <c r="Z100" i="7" s="1"/>
  <c r="Y101" i="7"/>
  <c r="Y100" i="7" s="1"/>
  <c r="AB100" i="7"/>
  <c r="AA100" i="7"/>
  <c r="AB98" i="7"/>
  <c r="AA98" i="7"/>
  <c r="Z98" i="7"/>
  <c r="Z97" i="7" s="1"/>
  <c r="Z96" i="7" s="1"/>
  <c r="Z95" i="7" s="1"/>
  <c r="Z94" i="7" s="1"/>
  <c r="AB97" i="7"/>
  <c r="AB96" i="7" s="1"/>
  <c r="AB95" i="7" s="1"/>
  <c r="AB94" i="7"/>
  <c r="Z92" i="7"/>
  <c r="Y92" i="7"/>
  <c r="Y91" i="7" s="1"/>
  <c r="Y90" i="7" s="1"/>
  <c r="Z91" i="7"/>
  <c r="Z90" i="7" s="1"/>
  <c r="AB88" i="7"/>
  <c r="AB87" i="7" s="1"/>
  <c r="AB86" i="7" s="1"/>
  <c r="AB85" i="7" s="1"/>
  <c r="AB84" i="7" s="1"/>
  <c r="AB83" i="7" s="1"/>
  <c r="AA88" i="7"/>
  <c r="AA87" i="7" s="1"/>
  <c r="AA86" i="7" s="1"/>
  <c r="Z88" i="7"/>
  <c r="Z87" i="7" s="1"/>
  <c r="Z86" i="7" s="1"/>
  <c r="Z85" i="7" s="1"/>
  <c r="Z84" i="7" s="1"/>
  <c r="Z83" i="7" s="1"/>
  <c r="Y88" i="7"/>
  <c r="Y87" i="7"/>
  <c r="Y86" i="7" s="1"/>
  <c r="Y85" i="7" s="1"/>
  <c r="Y84" i="7" s="1"/>
  <c r="Y83" i="7" s="1"/>
  <c r="AA85" i="7"/>
  <c r="AA84" i="7" s="1"/>
  <c r="AA83" i="7" s="1"/>
  <c r="AB80" i="7"/>
  <c r="AB79" i="7" s="1"/>
  <c r="AB78" i="7" s="1"/>
  <c r="AB77" i="7" s="1"/>
  <c r="AB76" i="7" s="1"/>
  <c r="AB75" i="7" s="1"/>
  <c r="AA80" i="7"/>
  <c r="AA79" i="7" s="1"/>
  <c r="AA78" i="7" s="1"/>
  <c r="Z80" i="7"/>
  <c r="Z79" i="7" s="1"/>
  <c r="Z78" i="7" s="1"/>
  <c r="Z77" i="7" s="1"/>
  <c r="Z76" i="7" s="1"/>
  <c r="Z75" i="7" s="1"/>
  <c r="Y80" i="7"/>
  <c r="Y79" i="7"/>
  <c r="Y78" i="7" s="1"/>
  <c r="Y77" i="7" s="1"/>
  <c r="Y76" i="7" s="1"/>
  <c r="Y75" i="7" s="1"/>
  <c r="AA77" i="7"/>
  <c r="AA76" i="7" s="1"/>
  <c r="AA75" i="7" s="1"/>
  <c r="AB73" i="7"/>
  <c r="AB72" i="7" s="1"/>
  <c r="AA73" i="7"/>
  <c r="AA72" i="7" s="1"/>
  <c r="AA71" i="7" s="1"/>
  <c r="AA70" i="7" s="1"/>
  <c r="Z73" i="7"/>
  <c r="Z72" i="7" s="1"/>
  <c r="Z71" i="7" s="1"/>
  <c r="Z70" i="7" s="1"/>
  <c r="Y73" i="7"/>
  <c r="Y72" i="7"/>
  <c r="Y71" i="7" s="1"/>
  <c r="Y70" i="7" s="1"/>
  <c r="AB71" i="7"/>
  <c r="AB70" i="7" s="1"/>
  <c r="AB68" i="7"/>
  <c r="AA68" i="7"/>
  <c r="AA67" i="7" s="1"/>
  <c r="Z68" i="7"/>
  <c r="Z67" i="7" s="1"/>
  <c r="Y68" i="7"/>
  <c r="Y67" i="7" s="1"/>
  <c r="Y66" i="7" s="1"/>
  <c r="Y65" i="7" s="1"/>
  <c r="Y64" i="7" s="1"/>
  <c r="Y63" i="7" s="1"/>
  <c r="AB67" i="7"/>
  <c r="AB66" i="7" s="1"/>
  <c r="AB65" i="7" s="1"/>
  <c r="AA66" i="7"/>
  <c r="AA65" i="7" s="1"/>
  <c r="AA64" i="7" s="1"/>
  <c r="Z66" i="7"/>
  <c r="Z65" i="7" s="1"/>
  <c r="Z64" i="7" s="1"/>
  <c r="Z63" i="7" s="1"/>
  <c r="AB64" i="7"/>
  <c r="Z61" i="7"/>
  <c r="Y61" i="7"/>
  <c r="AB58" i="7"/>
  <c r="AB57" i="7" s="1"/>
  <c r="AA58" i="7"/>
  <c r="AA57" i="7" s="1"/>
  <c r="AA56" i="7" s="1"/>
  <c r="AA55" i="7" s="1"/>
  <c r="AA54" i="7" s="1"/>
  <c r="AA53" i="7" s="1"/>
  <c r="Z58" i="7"/>
  <c r="Z57" i="7" s="1"/>
  <c r="Z56" i="7" s="1"/>
  <c r="Z55" i="7" s="1"/>
  <c r="Z54" i="7" s="1"/>
  <c r="Z53" i="7" s="1"/>
  <c r="Y58" i="7"/>
  <c r="Y57" i="7"/>
  <c r="AB56" i="7"/>
  <c r="AB55" i="7" s="1"/>
  <c r="AB54" i="7" s="1"/>
  <c r="AB53" i="7" s="1"/>
  <c r="AB51" i="7"/>
  <c r="AB50" i="7" s="1"/>
  <c r="AA51" i="7"/>
  <c r="Z51" i="7"/>
  <c r="AA50" i="7"/>
  <c r="AA49" i="7" s="1"/>
  <c r="AA48" i="7" s="1"/>
  <c r="Z50" i="7"/>
  <c r="Z49" i="7" s="1"/>
  <c r="Z48" i="7" s="1"/>
  <c r="AB49" i="7"/>
  <c r="Z46" i="7"/>
  <c r="Z45" i="7" s="1"/>
  <c r="Z44" i="7" s="1"/>
  <c r="Y46" i="7"/>
  <c r="Y45" i="7" s="1"/>
  <c r="Y44" i="7" s="1"/>
  <c r="AB42" i="7"/>
  <c r="AB41" i="7" s="1"/>
  <c r="AB40" i="7" s="1"/>
  <c r="AB39" i="7" s="1"/>
  <c r="AA42" i="7"/>
  <c r="AA41" i="7" s="1"/>
  <c r="Z42" i="7"/>
  <c r="Z41" i="7"/>
  <c r="Z40" i="7" s="1"/>
  <c r="Z39" i="7" s="1"/>
  <c r="AA40" i="7"/>
  <c r="AA39" i="7" s="1"/>
  <c r="Z36" i="7"/>
  <c r="Z35" i="7" s="1"/>
  <c r="Z34" i="7" s="1"/>
  <c r="Y36" i="7"/>
  <c r="Y35" i="7" s="1"/>
  <c r="Y34" i="7" s="1"/>
  <c r="AB31" i="7"/>
  <c r="AA31" i="7"/>
  <c r="Z31" i="7"/>
  <c r="Y31" i="7"/>
  <c r="AB27" i="7"/>
  <c r="AA27" i="7"/>
  <c r="Z27" i="7"/>
  <c r="Y27" i="7"/>
  <c r="AB24" i="7"/>
  <c r="AA24" i="7"/>
  <c r="Z24" i="7"/>
  <c r="Y24" i="7"/>
  <c r="AB23" i="7"/>
  <c r="AB22" i="7" s="1"/>
  <c r="AB21" i="7" s="1"/>
  <c r="AA23" i="7"/>
  <c r="AA22" i="7" s="1"/>
  <c r="AA21" i="7" s="1"/>
  <c r="AA20" i="7" s="1"/>
  <c r="AB20" i="7"/>
  <c r="AB17" i="7"/>
  <c r="AB16" i="7" s="1"/>
  <c r="AA17" i="7"/>
  <c r="AA16" i="7" s="1"/>
  <c r="AA15" i="7" s="1"/>
  <c r="AA14" i="7" s="1"/>
  <c r="AA13" i="7" s="1"/>
  <c r="Z17" i="7"/>
  <c r="Z16" i="7" s="1"/>
  <c r="Z15" i="7" s="1"/>
  <c r="Z14" i="7" s="1"/>
  <c r="Z13" i="7" s="1"/>
  <c r="Y17" i="7"/>
  <c r="Y16" i="7" s="1"/>
  <c r="Y15" i="7" s="1"/>
  <c r="Y14" i="7" s="1"/>
  <c r="Y13" i="7" s="1"/>
  <c r="AB15" i="7"/>
  <c r="AB14" i="7" s="1"/>
  <c r="AB13" i="7" s="1"/>
  <c r="AB12" i="7" s="1"/>
  <c r="Z12" i="7" l="1"/>
  <c r="AA12" i="7"/>
  <c r="AA63" i="7"/>
  <c r="Y97" i="7"/>
  <c r="Y96" i="7" s="1"/>
  <c r="Y95" i="7" s="1"/>
  <c r="Y94" i="7" s="1"/>
  <c r="AB63" i="7"/>
  <c r="AB117" i="7" s="1"/>
  <c r="Y23" i="7"/>
  <c r="Y22" i="7" s="1"/>
  <c r="Y21" i="7" s="1"/>
  <c r="Y20" i="7" s="1"/>
  <c r="Y12" i="7" s="1"/>
  <c r="Y11" i="7" s="1"/>
  <c r="Y117" i="7" s="1"/>
  <c r="AA97" i="7"/>
  <c r="AA96" i="7" s="1"/>
  <c r="AA95" i="7" s="1"/>
  <c r="AA94" i="7" s="1"/>
  <c r="Z23" i="7"/>
  <c r="Z22" i="7" s="1"/>
  <c r="Z21" i="7" s="1"/>
  <c r="Z20" i="7" s="1"/>
  <c r="Z117" i="7" l="1"/>
  <c r="Z11" i="7"/>
  <c r="AB11" i="7"/>
  <c r="AA117" i="7"/>
  <c r="AA11" i="7"/>
  <c r="O86" i="6" l="1"/>
  <c r="N86" i="6"/>
  <c r="O85" i="6"/>
  <c r="N85" i="6"/>
  <c r="O84" i="6"/>
  <c r="O83" i="6" s="1"/>
  <c r="O82" i="6" s="1"/>
  <c r="N84" i="6"/>
  <c r="N83" i="6" s="1"/>
  <c r="N82" i="6" s="1"/>
  <c r="O80" i="6"/>
  <c r="N80" i="6"/>
  <c r="Q75" i="6"/>
  <c r="P75" i="6"/>
  <c r="O75" i="6"/>
  <c r="N75" i="6"/>
  <c r="Q73" i="6"/>
  <c r="Q72" i="6" s="1"/>
  <c r="Q71" i="6" s="1"/>
  <c r="Q70" i="6" s="1"/>
  <c r="Q69" i="6" s="1"/>
  <c r="P73" i="6"/>
  <c r="P72" i="6" s="1"/>
  <c r="P71" i="6" s="1"/>
  <c r="O73" i="6"/>
  <c r="O72" i="6"/>
  <c r="O71" i="6" s="1"/>
  <c r="O70" i="6" s="1"/>
  <c r="O69" i="6" s="1"/>
  <c r="N72" i="6"/>
  <c r="N71" i="6" s="1"/>
  <c r="N70" i="6" s="1"/>
  <c r="N69" i="6" s="1"/>
  <c r="P70" i="6"/>
  <c r="P69" i="6" s="1"/>
  <c r="Q67" i="6"/>
  <c r="P67" i="6"/>
  <c r="O67" i="6"/>
  <c r="N67" i="6"/>
  <c r="Q65" i="6"/>
  <c r="Q64" i="6" s="1"/>
  <c r="P65" i="6"/>
  <c r="P64" i="6" s="1"/>
  <c r="P63" i="6" s="1"/>
  <c r="P62" i="6" s="1"/>
  <c r="P61" i="6" s="1"/>
  <c r="O65" i="6"/>
  <c r="O64" i="6" s="1"/>
  <c r="O63" i="6" s="1"/>
  <c r="O62" i="6" s="1"/>
  <c r="O61" i="6" s="1"/>
  <c r="N65" i="6"/>
  <c r="N64" i="6"/>
  <c r="N63" i="6" s="1"/>
  <c r="N62" i="6" s="1"/>
  <c r="N61" i="6" s="1"/>
  <c r="Q63" i="6"/>
  <c r="Q62" i="6" s="1"/>
  <c r="Q61" i="6" s="1"/>
  <c r="Q59" i="6"/>
  <c r="Q58" i="6" s="1"/>
  <c r="Q57" i="6" s="1"/>
  <c r="P59" i="6"/>
  <c r="O59" i="6"/>
  <c r="N59" i="6"/>
  <c r="N58" i="6" s="1"/>
  <c r="P58" i="6"/>
  <c r="P57" i="6" s="1"/>
  <c r="P56" i="6" s="1"/>
  <c r="O58" i="6"/>
  <c r="O57" i="6" s="1"/>
  <c r="O56" i="6" s="1"/>
  <c r="O55" i="6" s="1"/>
  <c r="N57" i="6"/>
  <c r="N56" i="6" s="1"/>
  <c r="N55" i="6" s="1"/>
  <c r="Q56" i="6"/>
  <c r="Q55" i="6" s="1"/>
  <c r="P55" i="6"/>
  <c r="Q53" i="6"/>
  <c r="P53" i="6"/>
  <c r="P52" i="6" s="1"/>
  <c r="P51" i="6" s="1"/>
  <c r="O53" i="6"/>
  <c r="O52" i="6" s="1"/>
  <c r="O51" i="6" s="1"/>
  <c r="N53" i="6"/>
  <c r="Q52" i="6"/>
  <c r="Q51" i="6" s="1"/>
  <c r="Q45" i="6" s="1"/>
  <c r="N51" i="6"/>
  <c r="Q49" i="6"/>
  <c r="P49" i="6"/>
  <c r="O49" i="6"/>
  <c r="O48" i="6" s="1"/>
  <c r="O47" i="6" s="1"/>
  <c r="O46" i="6" s="1"/>
  <c r="O45" i="6" s="1"/>
  <c r="N49" i="6"/>
  <c r="N48" i="6" s="1"/>
  <c r="N47" i="6" s="1"/>
  <c r="N46" i="6" s="1"/>
  <c r="N45" i="6" s="1"/>
  <c r="Q48" i="6"/>
  <c r="Q47" i="6" s="1"/>
  <c r="Q46" i="6" s="1"/>
  <c r="P48" i="6"/>
  <c r="P47" i="6" s="1"/>
  <c r="P46" i="6" s="1"/>
  <c r="P45" i="6"/>
  <c r="Q42" i="6"/>
  <c r="P42" i="6"/>
  <c r="P41" i="6" s="1"/>
  <c r="P40" i="6" s="1"/>
  <c r="P39" i="6" s="1"/>
  <c r="P38" i="6" s="1"/>
  <c r="O42" i="6"/>
  <c r="O41" i="6" s="1"/>
  <c r="Q41" i="6"/>
  <c r="Q40" i="6" s="1"/>
  <c r="O40" i="6"/>
  <c r="O39" i="6" s="1"/>
  <c r="O38" i="6" s="1"/>
  <c r="Q39" i="6"/>
  <c r="Q38" i="6" s="1"/>
  <c r="O36" i="6"/>
  <c r="O35" i="6" s="1"/>
  <c r="O34" i="6" s="1"/>
  <c r="N34" i="6"/>
  <c r="O32" i="6"/>
  <c r="O31" i="6"/>
  <c r="O30" i="6" s="1"/>
  <c r="N31" i="6"/>
  <c r="Q28" i="6"/>
  <c r="P28" i="6"/>
  <c r="O28" i="6"/>
  <c r="O27" i="6" s="1"/>
  <c r="O26" i="6" s="1"/>
  <c r="O25" i="6" s="1"/>
  <c r="Q27" i="6"/>
  <c r="Q26" i="6" s="1"/>
  <c r="P27" i="6"/>
  <c r="P26" i="6" s="1"/>
  <c r="P25" i="6" s="1"/>
  <c r="Q25" i="6"/>
  <c r="Q19" i="6"/>
  <c r="P19" i="6"/>
  <c r="P18" i="6" s="1"/>
  <c r="P17" i="6" s="1"/>
  <c r="P16" i="6" s="1"/>
  <c r="P10" i="6" s="1"/>
  <c r="P88" i="6" s="1"/>
  <c r="O19" i="6"/>
  <c r="O18" i="6" s="1"/>
  <c r="O17" i="6" s="1"/>
  <c r="O16" i="6" s="1"/>
  <c r="N19" i="6"/>
  <c r="N18" i="6" s="1"/>
  <c r="N17" i="6" s="1"/>
  <c r="N16" i="6" s="1"/>
  <c r="Q18" i="6"/>
  <c r="Q17" i="6" s="1"/>
  <c r="Q16" i="6" s="1"/>
  <c r="Q14" i="6"/>
  <c r="Q13" i="6" s="1"/>
  <c r="Q12" i="6" s="1"/>
  <c r="P14" i="6"/>
  <c r="O14" i="6"/>
  <c r="N14" i="6"/>
  <c r="N13" i="6" s="1"/>
  <c r="P13" i="6"/>
  <c r="P12" i="6" s="1"/>
  <c r="P11" i="6" s="1"/>
  <c r="O13" i="6"/>
  <c r="O12" i="6" s="1"/>
  <c r="O11" i="6" s="1"/>
  <c r="O10" i="6" s="1"/>
  <c r="N12" i="6"/>
  <c r="N11" i="6" s="1"/>
  <c r="Q11" i="6"/>
  <c r="O29" i="9"/>
  <c r="O27" i="9"/>
  <c r="N27" i="9"/>
  <c r="Q25" i="9"/>
  <c r="P25" i="9"/>
  <c r="O25" i="9"/>
  <c r="N25" i="9"/>
  <c r="Q23" i="9"/>
  <c r="P23" i="9"/>
  <c r="O23" i="9"/>
  <c r="N23" i="9"/>
  <c r="Q21" i="9"/>
  <c r="P21" i="9"/>
  <c r="O21" i="9"/>
  <c r="Q18" i="9"/>
  <c r="P18" i="9"/>
  <c r="Q16" i="9"/>
  <c r="P16" i="9"/>
  <c r="P29" i="9" s="1"/>
  <c r="O16" i="9"/>
  <c r="Q10" i="9"/>
  <c r="Q29" i="9" s="1"/>
  <c r="P10" i="9"/>
  <c r="O10" i="9"/>
  <c r="N10" i="9"/>
  <c r="N29" i="9" s="1"/>
  <c r="O88" i="6" l="1"/>
  <c r="Q10" i="6"/>
  <c r="Q88" i="6" s="1"/>
  <c r="N10" i="6"/>
  <c r="N88" i="6" s="1"/>
  <c r="E93" i="3" l="1"/>
  <c r="D93" i="3"/>
  <c r="E92" i="3"/>
  <c r="D92" i="3"/>
  <c r="D72" i="3" s="1"/>
  <c r="E90" i="3"/>
  <c r="D90" i="3"/>
  <c r="E89" i="3"/>
  <c r="D89" i="3"/>
  <c r="G87" i="3"/>
  <c r="G86" i="3" s="1"/>
  <c r="F87" i="3"/>
  <c r="F86" i="3" s="1"/>
  <c r="E87" i="3"/>
  <c r="E86" i="3"/>
  <c r="G84" i="3"/>
  <c r="F84" i="3"/>
  <c r="E84" i="3"/>
  <c r="G82" i="3"/>
  <c r="F82" i="3"/>
  <c r="E82" i="3"/>
  <c r="G80" i="3"/>
  <c r="G79" i="3" s="1"/>
  <c r="F80" i="3"/>
  <c r="F79" i="3" s="1"/>
  <c r="E80" i="3"/>
  <c r="E79" i="3"/>
  <c r="G74" i="3"/>
  <c r="F74" i="3"/>
  <c r="E74" i="3"/>
  <c r="E73" i="3"/>
  <c r="E72" i="3" s="1"/>
  <c r="E70" i="3"/>
  <c r="D70" i="3"/>
  <c r="E69" i="3"/>
  <c r="E68" i="3" s="1"/>
  <c r="D69" i="3"/>
  <c r="D68" i="3" s="1"/>
  <c r="E66" i="3"/>
  <c r="D66" i="3"/>
  <c r="E65" i="3"/>
  <c r="E64" i="3" s="1"/>
  <c r="D65" i="3"/>
  <c r="D64" i="3" s="1"/>
  <c r="G62" i="3"/>
  <c r="G61" i="3" s="1"/>
  <c r="F62" i="3"/>
  <c r="F61" i="3" s="1"/>
  <c r="E62" i="3"/>
  <c r="E61" i="3" s="1"/>
  <c r="D62" i="3"/>
  <c r="D61" i="3" s="1"/>
  <c r="G58" i="3"/>
  <c r="F58" i="3"/>
  <c r="E58" i="3"/>
  <c r="D58" i="3"/>
  <c r="G57" i="3"/>
  <c r="F57" i="3"/>
  <c r="E57" i="3"/>
  <c r="E52" i="3" s="1"/>
  <c r="D57" i="3"/>
  <c r="D52" i="3" s="1"/>
  <c r="G54" i="3"/>
  <c r="F54" i="3"/>
  <c r="E54" i="3"/>
  <c r="D54" i="3"/>
  <c r="G53" i="3"/>
  <c r="G52" i="3" s="1"/>
  <c r="F53" i="3"/>
  <c r="F52" i="3" s="1"/>
  <c r="G49" i="3"/>
  <c r="G48" i="3" s="1"/>
  <c r="F49" i="3"/>
  <c r="F48" i="3" s="1"/>
  <c r="F47" i="3" s="1"/>
  <c r="E49" i="3"/>
  <c r="D49" i="3"/>
  <c r="E48" i="3"/>
  <c r="E47" i="3" s="1"/>
  <c r="D48" i="3"/>
  <c r="D47" i="3" s="1"/>
  <c r="G45" i="3"/>
  <c r="F45" i="3"/>
  <c r="E45" i="3"/>
  <c r="G43" i="3"/>
  <c r="F43" i="3"/>
  <c r="F42" i="3" s="1"/>
  <c r="E43" i="3"/>
  <c r="E42" i="3" s="1"/>
  <c r="D43" i="3"/>
  <c r="D42" i="3" s="1"/>
  <c r="D29" i="3" s="1"/>
  <c r="G42" i="3"/>
  <c r="G40" i="3"/>
  <c r="F40" i="3"/>
  <c r="E40" i="3"/>
  <c r="G38" i="3"/>
  <c r="F38" i="3"/>
  <c r="E38" i="3"/>
  <c r="E37" i="3" s="1"/>
  <c r="D38" i="3"/>
  <c r="D37" i="3" s="1"/>
  <c r="G37" i="3"/>
  <c r="F37" i="3"/>
  <c r="G35" i="3"/>
  <c r="F35" i="3"/>
  <c r="E35" i="3"/>
  <c r="G32" i="3"/>
  <c r="G31" i="3" s="1"/>
  <c r="G30" i="3" s="1"/>
  <c r="G29" i="3" s="1"/>
  <c r="F32" i="3"/>
  <c r="E32" i="3"/>
  <c r="F31" i="3"/>
  <c r="F30" i="3" s="1"/>
  <c r="E31" i="3"/>
  <c r="G27" i="3"/>
  <c r="F27" i="3"/>
  <c r="E27" i="3"/>
  <c r="G25" i="3"/>
  <c r="F25" i="3"/>
  <c r="E25" i="3"/>
  <c r="G23" i="3"/>
  <c r="F23" i="3"/>
  <c r="E23" i="3"/>
  <c r="G21" i="3"/>
  <c r="G20" i="3" s="1"/>
  <c r="G19" i="3" s="1"/>
  <c r="F21" i="3"/>
  <c r="F20" i="3" s="1"/>
  <c r="F19" i="3" s="1"/>
  <c r="E21" i="3"/>
  <c r="E20" i="3" s="1"/>
  <c r="E19" i="3" s="1"/>
  <c r="G17" i="3"/>
  <c r="F17" i="3"/>
  <c r="E17" i="3"/>
  <c r="G12" i="3"/>
  <c r="G11" i="3" s="1"/>
  <c r="G10" i="3" s="1"/>
  <c r="F12" i="3"/>
  <c r="F11" i="3" s="1"/>
  <c r="F10" i="3" s="1"/>
  <c r="E12" i="3"/>
  <c r="E11" i="3" s="1"/>
  <c r="D12" i="3"/>
  <c r="D11" i="3"/>
  <c r="D9" i="3" l="1"/>
  <c r="D8" i="3" s="1"/>
  <c r="F73" i="3"/>
  <c r="F72" i="3" s="1"/>
  <c r="E10" i="3"/>
  <c r="E30" i="3"/>
  <c r="E29" i="3" s="1"/>
  <c r="E9" i="3" s="1"/>
  <c r="E8" i="3" s="1"/>
  <c r="G47" i="3"/>
  <c r="G9" i="3" s="1"/>
  <c r="G8" i="3" s="1"/>
  <c r="G73" i="3"/>
  <c r="G72" i="3" s="1"/>
  <c r="F9" i="3"/>
  <c r="F8" i="3" s="1"/>
  <c r="F29" i="3"/>
  <c r="D10" i="3"/>
</calcChain>
</file>

<file path=xl/sharedStrings.xml><?xml version="1.0" encoding="utf-8"?>
<sst xmlns="http://schemas.openxmlformats.org/spreadsheetml/2006/main" count="776" uniqueCount="378">
  <si>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</si>
  <si>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</si>
  <si>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</si>
  <si>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</si>
  <si>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</si>
  <si>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</si>
  <si>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</si>
  <si>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</si>
  <si>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</si>
  <si>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</si>
  <si>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</si>
  <si>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</si>
  <si>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</si>
  <si>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</si>
  <si>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</si>
  <si>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</si>
  <si>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</si>
  <si>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</si>
  <si>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</si>
  <si>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</si>
  <si>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</si>
  <si>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</si>
  <si>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</si>
  <si>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</si>
  <si>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</si>
  <si>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</si>
  <si>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</si>
  <si>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</si>
  <si>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</si>
  <si>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</si>
  <si>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</si>
  <si>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от 23 .12.2021 года N 75</t>
  </si>
  <si>
    <t xml:space="preserve">Приложение № 5 
к решению Совета депутатов 
Петровского сельсовета 
от 23.12. 2021 года № 75
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</si>
  <si>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2021 год и на плановый период 2022, 2023 годов</t>
  </si>
  <si>
    <t xml:space="preserve">Код дохода по бюджетной классификации   Российской Федерации               </t>
  </si>
  <si>
    <t>изменения</t>
  </si>
  <si>
    <t>Доходы бюджета - ВСЕГО: 
В том числе: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</si>
  <si>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</si>
  <si>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</si>
  <si>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</si>
  <si>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</si>
  <si>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</si>
  <si>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</si>
  <si>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</si>
  <si>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</si>
  <si>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</si>
  <si>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182 10102010011000110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</si>
  <si>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</si>
  <si>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</si>
  <si>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</si>
  <si>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</si>
  <si>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</si>
  <si>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</si>
  <si>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</si>
  <si>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</si>
  <si>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</si>
  <si>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</si>
  <si>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</si>
  <si>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</si>
  <si>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</si>
  <si>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</si>
  <si>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</si>
  <si>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</si>
  <si>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</si>
  <si>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</si>
  <si>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</si>
  <si>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</si>
  <si>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</si>
  <si>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</si>
  <si>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</si>
  <si>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</si>
  <si>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</si>
  <si>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</si>
  <si>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</si>
  <si>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</si>
  <si>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</si>
  <si>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</si>
  <si>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</si>
  <si>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</si>
  <si>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</si>
  <si>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</si>
  <si>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</si>
  <si>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182 10501011011000110</t>
  </si>
  <si>
    <t>182 10501011012100110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</si>
  <si>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</si>
  <si>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</si>
  <si>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</si>
  <si>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</si>
  <si>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</si>
  <si>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</si>
  <si>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</si>
  <si>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</si>
  <si>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</si>
  <si>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</si>
  <si>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</si>
  <si>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</si>
  <si>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</si>
  <si>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</si>
  <si>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</si>
  <si>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</si>
  <si>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</si>
  <si>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</si>
  <si>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</si>
  <si>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</si>
  <si>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</si>
  <si>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</si>
  <si>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</si>
  <si>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</si>
  <si>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</si>
  <si>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</si>
  <si>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</si>
  <si>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</si>
  <si>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</si>
  <si>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</si>
  <si>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182 10601030102100110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</si>
  <si>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</si>
  <si>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</si>
  <si>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</si>
  <si>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</si>
  <si>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</si>
  <si>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</si>
  <si>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</si>
  <si>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</si>
  <si>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</si>
  <si>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182 10606033102100110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</si>
  <si>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</si>
  <si>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</si>
  <si>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</si>
  <si>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</si>
  <si>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</si>
  <si>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</si>
  <si>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</si>
  <si>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182 10606043102100110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</si>
  <si>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</si>
  <si>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</si>
  <si>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</si>
  <si>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</si>
  <si>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</si>
  <si>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</si>
  <si>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133 10804020010000110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</si>
  <si>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</si>
  <si>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</si>
  <si>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</si>
  <si>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</si>
  <si>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</si>
  <si>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</si>
  <si>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</si>
  <si>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</si>
  <si>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000 11600000000000000</t>
  </si>
  <si>
    <t>ШТРАФЫ, САНКЦИИ, ВОЗМЕЩЕНИЕ УЩЕРБА</t>
  </si>
  <si>
    <t>000 11601000010000140</t>
  </si>
  <si>
    <t>Административные штрафы, установленные Кодексом Российской Федерации об административных правонарушениях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</si>
  <si>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</si>
  <si>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</si>
  <si>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100 11601074010000140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</si>
  <si>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</si>
  <si>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</si>
  <si>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</si>
  <si>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</si>
  <si>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</si>
  <si>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</si>
  <si>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</si>
  <si>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</si>
  <si>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000 20215001000000150</t>
  </si>
  <si>
    <t>Дотации 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</si>
  <si>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</si>
  <si>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133 20215001100000150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</si>
  <si>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</si>
  <si>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</si>
  <si>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</si>
  <si>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</si>
  <si>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133 20216001100000150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</si>
  <si>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</si>
  <si>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</si>
  <si>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</si>
  <si>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</si>
  <si>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</si>
  <si>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133 20220077100000150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</si>
  <si>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</si>
  <si>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</si>
  <si>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</si>
  <si>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133 20225555100000150</t>
  </si>
  <si>
    <t>Прочие субсидии</t>
  </si>
  <si>
    <t>000 20229999000000150</t>
  </si>
  <si>
    <t>Прочие субсидии бюджетам сельских поселений</t>
  </si>
  <si>
    <t>133 20229999100000150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</si>
  <si>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</si>
  <si>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</si>
  <si>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</si>
  <si>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</si>
  <si>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</si>
  <si>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133 20235118100000150</t>
  </si>
  <si>
    <t>00020240000000000150</t>
  </si>
  <si>
    <t>Иные межбюджетные трансферты</t>
  </si>
  <si>
    <t>000202499999000000150</t>
  </si>
  <si>
    <t>Прочие межбюджетные трансферты, передаваемые бюджетам  сельских поселений</t>
  </si>
  <si>
    <t>00020249999100000150</t>
  </si>
  <si>
    <t>Прочие межбюджетные трансферты. Передаваемые бюджетам сельских поселений</t>
  </si>
  <si>
    <t>План расходов на 01.01.2021</t>
  </si>
  <si>
    <t>00020400000000000000</t>
  </si>
  <si>
    <t>БЕЗВОЗМЕЗДНЫЕ ПОСТУПЛЕНИЯ ОТ НЕГОСУДАРСТВЕННЫХ ОРГАНИЗАЦИЙ</t>
  </si>
  <si>
    <t>Дефицит на 01.01.2021</t>
  </si>
  <si>
    <t>00020405000100000150</t>
  </si>
  <si>
    <t>Безвозмездные поступления от негосударственных организаций в бюджеты сельских поселений</t>
  </si>
  <si>
    <t>00020408099100000150</t>
  </si>
  <si>
    <t>Прочие безвозмездные поступления от негосударственных организаций в бюджеты сельских поселений</t>
  </si>
  <si>
    <t>Приложение N 6</t>
  </si>
  <si>
    <t>к решению совета депутатов</t>
  </si>
  <si>
    <t>Петровского сельсовета</t>
  </si>
  <si>
    <t>от 23.12.2021 года N 75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</si>
  <si>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</si>
  <si>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</si>
  <si>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</si>
  <si>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</si>
  <si>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</si>
  <si>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</si>
  <si>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</si>
  <si>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</si>
  <si>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</si>
  <si>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</si>
  <si>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</si>
  <si>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</si>
  <si>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</si>
  <si>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</si>
  <si>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</si>
  <si>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</si>
  <si>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</si>
  <si>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 xml:space="preserve">Защита населения и территории от  чрезвычайных ситуаций природного и техногенного характера, пожарная безопасность 
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</si>
  <si>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</si>
  <si>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</si>
  <si>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</si>
  <si>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</si>
  <si>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</si>
  <si>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</si>
  <si>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</si>
  <si>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</si>
  <si>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Пенсия за выслугу лет муниципальным служащим</t>
  </si>
  <si>
    <t>ИТОГО РАСХОДОВ</t>
  </si>
  <si>
    <t>Приложение  N 7</t>
  </si>
  <si>
    <t>от  23 .11. 2021 г.N 75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</si>
  <si>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</si>
  <si>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Наименование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</si>
  <si>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 годы"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</si>
  <si>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</si>
  <si>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</si>
  <si>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</si>
  <si>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</si>
  <si>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</si>
  <si>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</si>
  <si>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</si>
  <si>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</si>
  <si>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</si>
  <si>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напрвление расходов( непрограммные мероприятия)</t>
  </si>
  <si>
    <t>Создание и использование средств администрации поселений Саракташского района</t>
  </si>
  <si>
    <t>Резервные средства</t>
  </si>
  <si>
    <t>Непрограммное   направление расходов ( непрограммные  мероприятия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</si>
  <si>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</si>
  <si>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</si>
  <si>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</si>
  <si>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Обеспечение пожарной безопасности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</si>
  <si>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</si>
  <si>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</si>
  <si>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</si>
  <si>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</si>
  <si>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</si>
  <si>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</si>
  <si>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</si>
  <si>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</si>
  <si>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Поддержка сбалансированности бюджетов сельских поселений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</si>
  <si>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</si>
  <si>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</si>
  <si>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</si>
  <si>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</si>
  <si>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 культуры</t>
  </si>
  <si>
    <t xml:space="preserve">Межбюджетные трансферты 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</si>
  <si>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</si>
  <si>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</si>
  <si>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 на 2017 - 2024 годы"</t>
  </si>
  <si>
    <t>Публичные нормативные социальные выплаты гражданам</t>
  </si>
  <si>
    <t>Приложение 8 к решению совета</t>
  </si>
  <si>
    <t>,</t>
  </si>
  <si>
    <t>депутатов Петровского сельсовета</t>
  </si>
  <si>
    <t>№  75  от  23.12. 2021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</si>
  <si>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</si>
  <si>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</si>
  <si>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</si>
  <si>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Саракташского района Оренбургской области на 2021год и на плановый</t>
  </si>
  <si>
    <t xml:space="preserve">   период 2022 и 2023 годов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</si>
  <si>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</si>
  <si>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</si>
  <si>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</si>
  <si>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</si>
  <si>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</si>
  <si>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</si>
  <si>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</si>
  <si>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</si>
  <si>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</si>
  <si>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</si>
  <si>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</si>
  <si>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</si>
  <si>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</si>
  <si>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</si>
  <si>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</si>
  <si>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</si>
  <si>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</si>
  <si>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 xml:space="preserve">Взносы по обязательному социальному страхованию госуд (муницип) органов </t>
  </si>
  <si>
    <t>Иные закупки товаров, работ и услуг для государственных (муниципальных) нужд</t>
  </si>
  <si>
    <t>Уплата налога на имущество организаций и земельного налога</t>
  </si>
  <si>
    <t>Закупка товаров, работ и услуг для обеспечения государственных (муниципальных) нужд</t>
  </si>
  <si>
    <t>Проча закупка товаров, работ и услуг</t>
  </si>
  <si>
    <t>Закупка энергетических ресурсов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</si>
  <si>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</si>
  <si>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годы"</t>
  </si>
  <si>
    <t>Межбюджетные трансферты на осуществление части переданных полномочий по внешнему муниципальному контролю</t>
  </si>
  <si>
    <t>Непрограммное направление расходов ( непрограммные мероприятия )</t>
  </si>
  <si>
    <t>Создание и использование средств резервного фонда по чрезвычайным ситуациям администрации Петровского сельсовета</t>
  </si>
  <si>
    <t>Другие общегосударственные</t>
  </si>
  <si>
    <t>Непрограммное направление расходов ( напрограммные мероприятия )</t>
  </si>
  <si>
    <t>Членские взносы в Совет (ассоциацию) МО</t>
  </si>
  <si>
    <t>Уплата иных платежей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</si>
  <si>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</si>
  <si>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</si>
  <si>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Непрограммное направление расходов (непрограммные мероприятия).</t>
  </si>
  <si>
    <t xml:space="preserve">Иные межбюджетные трансферты </t>
  </si>
  <si>
    <t>социальная политика</t>
  </si>
  <si>
    <t>____________________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</si>
  <si>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</si>
  <si>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 xml:space="preserve">Приложение № 9 </t>
  </si>
  <si>
    <t xml:space="preserve">Петровского сельсовета           </t>
  </si>
  <si>
    <t>от 23.12.2021 г №  75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</si>
  <si>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</si>
  <si>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                             ПРОГРАММАМ, НЕПРОГРАММНЫМ НАПРАВЛЕНИЯМ ДЕЯТЕЛЬНОСТИ)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</si>
  <si>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</si>
  <si>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                                     РАСХОДОВ НА 2021 И НА ПЛАНОВЫЙ ПЕРИОД 2022 И 2023 ГОДОВ</t>
  </si>
  <si>
    <t>тыс.рублей</t>
  </si>
  <si>
    <t>ЭКР</t>
  </si>
  <si>
    <t>2016 год</t>
  </si>
  <si>
    <t>на 39700959 год</t>
  </si>
  <si>
    <t>на 39700960 год</t>
  </si>
  <si>
    <t>имзменения</t>
  </si>
  <si>
    <t>6300000000</t>
  </si>
  <si>
    <t>6310000000</t>
  </si>
  <si>
    <t>6310010010</t>
  </si>
  <si>
    <t>000</t>
  </si>
  <si>
    <t>6310010020</t>
  </si>
  <si>
    <t>850</t>
  </si>
  <si>
    <t>01</t>
  </si>
  <si>
    <t>04</t>
  </si>
  <si>
    <t>6310010080</t>
  </si>
  <si>
    <t>Подпрограмма"Осукществление деятельности аппарата управления администрации муниципального образования Петровский сельсовет"</t>
  </si>
  <si>
    <t>6320051180</t>
  </si>
  <si>
    <t>Мобилизация и вневойсковая подготовка</t>
  </si>
  <si>
    <t>6320000000</t>
  </si>
  <si>
    <t>Осуществление первичного воинского учета на территориях, где отсутствуют военные комиссариаты</t>
  </si>
  <si>
    <t>Подпрограмма "Обеспечение пожарной безопасности на территории муниципального образования Петровский сельсовет"</t>
  </si>
  <si>
    <t>6330000000</t>
  </si>
  <si>
    <t>6330095020</t>
  </si>
  <si>
    <t>Защита населения и территории от чрезвычайных ситуаций природного и техногенного характера, пожарная безопасность</t>
  </si>
  <si>
    <t>6340095280</t>
  </si>
  <si>
    <t>6340000000</t>
  </si>
  <si>
    <t>Содержание и ремонт, капитальный ремонт автомобильных дорог общего пользования и искусственных сооружений на них</t>
  </si>
  <si>
    <t>6350000000</t>
  </si>
  <si>
    <t>6350095310</t>
  </si>
  <si>
    <t>05</t>
  </si>
  <si>
    <t>03</t>
  </si>
  <si>
    <t>6360000000</t>
  </si>
  <si>
    <t>6360075080</t>
  </si>
  <si>
    <t>6360095220</t>
  </si>
  <si>
    <t>Меры поддержки добровольных народных дружин</t>
  </si>
  <si>
    <t>7700020040</t>
  </si>
  <si>
    <t>7700095100</t>
  </si>
  <si>
    <t>Членские взносы в Совет (ассоциацию) муниципальных образований</t>
  </si>
  <si>
    <t>ВСЕГО</t>
  </si>
  <si>
    <t>х</t>
  </si>
  <si>
    <t>Всего:</t>
  </si>
  <si>
    <t>Предоставление  пенсии за выслугу лет муниципальным служащим</t>
  </si>
  <si>
    <t>Социальное обеспечение и иные выплаты населению</t>
  </si>
  <si>
    <t>Иные пенсии, социальные доплаты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</si>
</sst>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_ ;\-#,##0.00\ "/>
    <numFmt numFmtId="165" formatCode="&quot;&quot;###,##0.00"/>
    <numFmt numFmtId="166" formatCode="000"/>
    <numFmt numFmtId="167" formatCode="00"/>
    <numFmt numFmtId="168" formatCode="0000000000"/>
    <numFmt numFmtId="169" formatCode="0000"/>
    <numFmt numFmtId="170" formatCode="000.00"/>
    <numFmt numFmtId="171" formatCode="\1"/>
    <numFmt numFmtId="172" formatCode="00\.00\.00"/>
    <numFmt numFmtId="173" formatCode="#,##0.00;[Red]\-#,##0.00;0.00"/>
    <numFmt numFmtId="174" formatCode="#,##0.00_ ;[Red]\-#,##0.00\ "/>
  </numFmts>
  <fonts count="37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charset val="204"/>
    </font>
    <font>
      <b/>
      <sz val="11"/>
      <name val="Times New Roman"/>
      <family val="1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Arial"/>
      <family val="2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charset val="204"/>
    </font>
    <font>
      <b/>
      <sz val="9"/>
      <name val="Arial"/>
      <charset val="204"/>
    </font>
    <font>
      <b/>
      <sz val="10"/>
      <name val="Arial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9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wrapText="1"/>
    </xf>
    <xf numFmtId="2" fontId="13" fillId="2" borderId="4" xfId="0" applyNumberFormat="1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wrapText="1"/>
    </xf>
    <xf numFmtId="2" fontId="12" fillId="0" borderId="4" xfId="0" applyNumberFormat="1" applyFont="1" applyFill="1" applyBorder="1" applyAlignment="1">
      <alignment horizontal="center" vertical="top" wrapText="1"/>
    </xf>
    <xf numFmtId="165" fontId="12" fillId="0" borderId="1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wrapText="1"/>
    </xf>
    <xf numFmtId="2" fontId="12" fillId="2" borderId="4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right" wrapText="1"/>
    </xf>
    <xf numFmtId="0" fontId="12" fillId="0" borderId="3" xfId="0" applyFont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0" fontId="0" fillId="0" borderId="0" xfId="0" applyFill="1"/>
    <xf numFmtId="0" fontId="12" fillId="0" borderId="3" xfId="0" applyFont="1" applyFill="1" applyBorder="1" applyAlignment="1">
      <alignment wrapText="1"/>
    </xf>
    <xf numFmtId="2" fontId="12" fillId="0" borderId="4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right" wrapText="1"/>
    </xf>
    <xf numFmtId="0" fontId="3" fillId="0" borderId="6" xfId="0" applyFont="1" applyFill="1" applyBorder="1"/>
    <xf numFmtId="49" fontId="1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2" fontId="0" fillId="0" borderId="1" xfId="0" applyNumberFormat="1" applyFill="1" applyBorder="1"/>
    <xf numFmtId="0" fontId="3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7" xfId="1" applyNumberFormat="1" applyFont="1" applyFill="1" applyBorder="1" applyAlignment="1" applyProtection="1">
      <alignment horizontal="center" vertical="top" wrapText="1"/>
      <protection hidden="1"/>
    </xf>
    <xf numFmtId="0" fontId="6" fillId="0" borderId="8" xfId="1" applyNumberFormat="1" applyFont="1" applyFill="1" applyBorder="1" applyAlignment="1" applyProtection="1">
      <alignment horizontal="center" vertical="top" wrapText="1"/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168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11" xfId="1" applyNumberFormat="1" applyFont="1" applyFill="1" applyBorder="1" applyAlignment="1" applyProtection="1">
      <protection hidden="1"/>
    </xf>
    <xf numFmtId="166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11" xfId="1" applyNumberFormat="1" applyFont="1" applyFill="1" applyBorder="1" applyAlignment="1" applyProtection="1">
      <protection hidden="1"/>
    </xf>
    <xf numFmtId="166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0" applyFont="1" applyAlignment="1">
      <alignment horizontal="left"/>
    </xf>
    <xf numFmtId="0" fontId="5" fillId="0" borderId="15" xfId="1" applyNumberFormat="1" applyFont="1" applyFill="1" applyBorder="1" applyAlignment="1" applyProtection="1">
      <alignment wrapText="1"/>
      <protection hidden="1"/>
    </xf>
    <xf numFmtId="0" fontId="6" fillId="0" borderId="15" xfId="1" applyNumberFormat="1" applyFont="1" applyFill="1" applyBorder="1" applyAlignment="1" applyProtection="1">
      <alignment horizontal="right" wrapText="1"/>
      <protection hidden="1"/>
    </xf>
    <xf numFmtId="2" fontId="6" fillId="0" borderId="15" xfId="1" applyNumberFormat="1" applyFont="1" applyFill="1" applyBorder="1" applyAlignment="1" applyProtection="1">
      <alignment horizontal="right" wrapText="1"/>
      <protection hidden="1"/>
    </xf>
    <xf numFmtId="4" fontId="6" fillId="0" borderId="15" xfId="1" applyNumberFormat="1" applyFont="1" applyFill="1" applyBorder="1" applyAlignment="1" applyProtection="1">
      <protection hidden="1"/>
    </xf>
    <xf numFmtId="4" fontId="6" fillId="0" borderId="16" xfId="1" applyNumberFormat="1" applyFont="1" applyFill="1" applyBorder="1" applyAlignment="1" applyProtection="1"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0" xfId="1" applyNumberFormat="1" applyFont="1" applyFill="1" applyBorder="1" applyAlignment="1" applyProtection="1">
      <alignment vertical="justify" wrapText="1"/>
      <protection hidden="1"/>
    </xf>
    <xf numFmtId="0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0" xfId="0" applyFont="1"/>
    <xf numFmtId="168" fontId="16" fillId="0" borderId="1" xfId="0" applyNumberFormat="1" applyFont="1" applyBorder="1" applyAlignment="1">
      <alignment horizontal="right" vertical="center" wrapText="1"/>
    </xf>
    <xf numFmtId="169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68" fontId="17" fillId="0" borderId="1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8" xfId="1" applyNumberFormat="1" applyFont="1" applyFill="1" applyBorder="1" applyAlignment="1" applyProtection="1">
      <alignment wrapText="1"/>
      <protection hidden="1"/>
    </xf>
    <xf numFmtId="0" fontId="19" fillId="0" borderId="0" xfId="1" applyFont="1" applyAlignment="1">
      <alignment horizontal="justify" vertical="justify"/>
    </xf>
    <xf numFmtId="0" fontId="3" fillId="0" borderId="0" xfId="1" applyFont="1" applyAlignment="1">
      <alignment horizontal="justify" vertical="justify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/>
    <xf numFmtId="0" fontId="20" fillId="0" borderId="0" xfId="0" applyFont="1" applyAlignment="1">
      <alignment wrapText="1"/>
    </xf>
    <xf numFmtId="0" fontId="20" fillId="0" borderId="0" xfId="0" quotePrefix="1" applyFont="1" applyAlignment="1">
      <alignment wrapText="1"/>
    </xf>
    <xf numFmtId="0" fontId="20" fillId="0" borderId="0" xfId="0" applyFont="1" applyBorder="1" applyAlignment="1">
      <alignment vertical="top" wrapText="1"/>
    </xf>
    <xf numFmtId="0" fontId="19" fillId="0" borderId="0" xfId="1" applyFont="1" applyAlignment="1" applyProtection="1">
      <alignment horizontal="justify" vertical="justify"/>
      <protection hidden="1"/>
    </xf>
    <xf numFmtId="0" fontId="6" fillId="0" borderId="0" xfId="0" applyFont="1" applyAlignment="1"/>
    <xf numFmtId="0" fontId="20" fillId="0" borderId="0" xfId="0" applyFont="1" applyAlignment="1"/>
    <xf numFmtId="0" fontId="3" fillId="0" borderId="0" xfId="1" applyFont="1" applyProtection="1">
      <protection hidden="1"/>
    </xf>
    <xf numFmtId="0" fontId="3" fillId="0" borderId="0" xfId="1" applyProtection="1">
      <protection hidden="1"/>
    </xf>
    <xf numFmtId="0" fontId="2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alignment horizontal="right" vertical="top"/>
      <protection hidden="1"/>
    </xf>
    <xf numFmtId="0" fontId="11" fillId="0" borderId="0" xfId="1" applyNumberFormat="1" applyFont="1" applyFill="1" applyAlignment="1" applyProtection="1">
      <alignment horizontal="center" vertical="top"/>
      <protection hidden="1"/>
    </xf>
    <xf numFmtId="4" fontId="11" fillId="0" borderId="0" xfId="1" applyNumberFormat="1" applyFont="1" applyFill="1" applyAlignment="1" applyProtection="1">
      <alignment horizontal="center" vertical="top"/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" xfId="1" applyNumberFormat="1" applyFont="1" applyFill="1" applyBorder="1" applyAlignment="1" applyProtection="1">
      <alignment horizontal="right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23" fillId="0" borderId="0" xfId="1" applyNumberFormat="1" applyFont="1" applyFill="1" applyAlignment="1" applyProtection="1">
      <protection hidden="1"/>
    </xf>
    <xf numFmtId="0" fontId="19" fillId="0" borderId="19" xfId="1" applyFont="1" applyBorder="1" applyAlignment="1" applyProtection="1">
      <alignment horizontal="justify" vertical="justify"/>
      <protection hidden="1"/>
    </xf>
    <xf numFmtId="166" fontId="6" fillId="0" borderId="18" xfId="1" applyNumberFormat="1" applyFont="1" applyFill="1" applyBorder="1" applyAlignment="1" applyProtection="1">
      <alignment wrapText="1"/>
      <protection hidden="1"/>
    </xf>
    <xf numFmtId="171" fontId="5" fillId="0" borderId="22" xfId="1" applyNumberFormat="1" applyFont="1" applyFill="1" applyBorder="1" applyAlignment="1" applyProtection="1">
      <alignment wrapText="1"/>
      <protection hidden="1"/>
    </xf>
    <xf numFmtId="167" fontId="6" fillId="0" borderId="23" xfId="1" applyNumberFormat="1" applyFont="1" applyFill="1" applyBorder="1" applyAlignment="1" applyProtection="1">
      <alignment wrapText="1"/>
      <protection hidden="1"/>
    </xf>
    <xf numFmtId="168" fontId="6" fillId="0" borderId="23" xfId="1" applyNumberFormat="1" applyFont="1" applyFill="1" applyBorder="1" applyAlignment="1" applyProtection="1">
      <alignment horizontal="right" wrapText="1"/>
      <protection hidden="1"/>
    </xf>
    <xf numFmtId="166" fontId="6" fillId="0" borderId="18" xfId="1" applyNumberFormat="1" applyFont="1" applyFill="1" applyBorder="1" applyAlignment="1" applyProtection="1">
      <alignment horizontal="right" wrapText="1"/>
      <protection hidden="1"/>
    </xf>
    <xf numFmtId="166" fontId="5" fillId="0" borderId="24" xfId="1" applyNumberFormat="1" applyFont="1" applyFill="1" applyBorder="1" applyAlignment="1" applyProtection="1">
      <alignment wrapText="1"/>
      <protection hidden="1"/>
    </xf>
    <xf numFmtId="172" fontId="5" fillId="0" borderId="23" xfId="1" applyNumberFormat="1" applyFont="1" applyFill="1" applyBorder="1" applyAlignment="1" applyProtection="1">
      <alignment wrapText="1"/>
      <protection hidden="1"/>
    </xf>
    <xf numFmtId="3" fontId="5" fillId="0" borderId="24" xfId="1" applyNumberFormat="1" applyFont="1" applyFill="1" applyBorder="1" applyAlignment="1" applyProtection="1">
      <protection hidden="1"/>
    </xf>
    <xf numFmtId="3" fontId="3" fillId="0" borderId="23" xfId="1" applyNumberFormat="1" applyFont="1" applyFill="1" applyBorder="1" applyAlignment="1" applyProtection="1">
      <protection hidden="1"/>
    </xf>
    <xf numFmtId="4" fontId="11" fillId="0" borderId="23" xfId="1" applyNumberFormat="1" applyFont="1" applyFill="1" applyBorder="1" applyAlignment="1" applyProtection="1">
      <protection hidden="1"/>
    </xf>
    <xf numFmtId="4" fontId="24" fillId="0" borderId="18" xfId="1" applyNumberFormat="1" applyFont="1" applyFill="1" applyBorder="1" applyAlignment="1" applyProtection="1">
      <protection hidden="1"/>
    </xf>
    <xf numFmtId="0" fontId="25" fillId="0" borderId="0" xfId="1" applyNumberFormat="1" applyFont="1" applyFill="1" applyBorder="1" applyAlignment="1" applyProtection="1">
      <protection hidden="1"/>
    </xf>
    <xf numFmtId="166" fontId="6" fillId="0" borderId="1" xfId="1" applyNumberFormat="1" applyFont="1" applyFill="1" applyBorder="1" applyAlignment="1" applyProtection="1">
      <alignment wrapText="1"/>
      <protection hidden="1"/>
    </xf>
    <xf numFmtId="171" fontId="5" fillId="0" borderId="10" xfId="1" applyNumberFormat="1" applyFont="1" applyFill="1" applyBorder="1" applyAlignment="1" applyProtection="1">
      <alignment wrapText="1"/>
      <protection hidden="1"/>
    </xf>
    <xf numFmtId="167" fontId="6" fillId="0" borderId="12" xfId="1" applyNumberFormat="1" applyFont="1" applyFill="1" applyBorder="1" applyAlignment="1" applyProtection="1">
      <alignment wrapText="1"/>
      <protection hidden="1"/>
    </xf>
    <xf numFmtId="168" fontId="6" fillId="0" borderId="12" xfId="1" applyNumberFormat="1" applyFont="1" applyFill="1" applyBorder="1" applyAlignment="1" applyProtection="1">
      <alignment horizontal="right" wrapText="1"/>
      <protection hidden="1"/>
    </xf>
    <xf numFmtId="166" fontId="5" fillId="0" borderId="4" xfId="1" applyNumberFormat="1" applyFont="1" applyFill="1" applyBorder="1" applyAlignment="1" applyProtection="1">
      <alignment wrapText="1"/>
      <protection hidden="1"/>
    </xf>
    <xf numFmtId="172" fontId="5" fillId="0" borderId="12" xfId="1" applyNumberFormat="1" applyFont="1" applyFill="1" applyBorder="1" applyAlignment="1" applyProtection="1">
      <alignment wrapText="1"/>
      <protection hidden="1"/>
    </xf>
    <xf numFmtId="3" fontId="5" fillId="0" borderId="4" xfId="1" applyNumberFormat="1" applyFont="1" applyFill="1" applyBorder="1" applyAlignment="1" applyProtection="1">
      <protection hidden="1"/>
    </xf>
    <xf numFmtId="3" fontId="3" fillId="0" borderId="12" xfId="1" applyNumberFormat="1" applyFont="1" applyFill="1" applyBorder="1" applyAlignment="1" applyProtection="1">
      <protection hidden="1"/>
    </xf>
    <xf numFmtId="4" fontId="11" fillId="0" borderId="12" xfId="1" applyNumberFormat="1" applyFont="1" applyFill="1" applyBorder="1" applyAlignment="1" applyProtection="1">
      <protection hidden="1"/>
    </xf>
    <xf numFmtId="169" fontId="22" fillId="0" borderId="12" xfId="1" applyNumberFormat="1" applyFont="1" applyFill="1" applyBorder="1" applyAlignment="1" applyProtection="1">
      <alignment horizontal="justify" vertical="justify" wrapText="1"/>
      <protection hidden="1"/>
    </xf>
    <xf numFmtId="4" fontId="3" fillId="0" borderId="12" xfId="1" applyNumberFormat="1" applyFont="1" applyFill="1" applyBorder="1" applyAlignment="1" applyProtection="1">
      <protection hidden="1"/>
    </xf>
    <xf numFmtId="4" fontId="24" fillId="0" borderId="1" xfId="1" applyNumberFormat="1" applyFont="1" applyFill="1" applyBorder="1" applyAlignment="1" applyProtection="1">
      <protection hidden="1"/>
    </xf>
    <xf numFmtId="169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67" fontId="5" fillId="0" borderId="12" xfId="1" applyNumberFormat="1" applyFont="1" applyFill="1" applyBorder="1" applyAlignment="1" applyProtection="1">
      <alignment wrapText="1"/>
      <protection hidden="1"/>
    </xf>
    <xf numFmtId="168" fontId="5" fillId="0" borderId="12" xfId="1" applyNumberFormat="1" applyFont="1" applyFill="1" applyBorder="1" applyAlignment="1" applyProtection="1">
      <alignment horizontal="right" wrapText="1"/>
      <protection hidden="1"/>
    </xf>
    <xf numFmtId="4" fontId="27" fillId="0" borderId="1" xfId="1" applyNumberFormat="1" applyFont="1" applyFill="1" applyBorder="1" applyAlignment="1" applyProtection="1">
      <protection hidden="1"/>
    </xf>
    <xf numFmtId="0" fontId="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1" fillId="0" borderId="19" xfId="1" applyFont="1" applyBorder="1" applyAlignment="1" applyProtection="1">
      <alignment horizontal="justify" vertical="justify"/>
      <protection hidden="1"/>
    </xf>
    <xf numFmtId="171" fontId="6" fillId="0" borderId="10" xfId="1" applyNumberFormat="1" applyFont="1" applyFill="1" applyBorder="1" applyAlignment="1" applyProtection="1">
      <alignment wrapText="1"/>
      <protection hidden="1"/>
    </xf>
    <xf numFmtId="166" fontId="6" fillId="0" borderId="4" xfId="1" applyNumberFormat="1" applyFont="1" applyFill="1" applyBorder="1" applyAlignment="1" applyProtection="1">
      <alignment wrapText="1"/>
      <protection hidden="1"/>
    </xf>
    <xf numFmtId="172" fontId="6" fillId="0" borderId="12" xfId="1" applyNumberFormat="1" applyFont="1" applyFill="1" applyBorder="1" applyAlignment="1" applyProtection="1">
      <alignment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3" fontId="6" fillId="0" borderId="4" xfId="1" applyNumberFormat="1" applyFont="1" applyFill="1" applyBorder="1" applyAlignment="1" applyProtection="1">
      <protection hidden="1"/>
    </xf>
    <xf numFmtId="3" fontId="11" fillId="0" borderId="12" xfId="1" applyNumberFormat="1" applyFont="1" applyFill="1" applyBorder="1" applyAlignment="1" applyProtection="1">
      <protection hidden="1"/>
    </xf>
    <xf numFmtId="0" fontId="28" fillId="0" borderId="0" xfId="1" applyNumberFormat="1" applyFont="1" applyFill="1" applyBorder="1" applyAlignment="1" applyProtection="1">
      <protection hidden="1"/>
    </xf>
    <xf numFmtId="0" fontId="11" fillId="0" borderId="0" xfId="1" applyFont="1"/>
    <xf numFmtId="166" fontId="29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9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protection hidden="1"/>
    </xf>
    <xf numFmtId="166" fontId="6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27" fillId="0" borderId="0" xfId="1" applyNumberFormat="1" applyFont="1" applyFill="1" applyBorder="1" applyAlignment="1" applyProtection="1">
      <protection hidden="1"/>
    </xf>
    <xf numFmtId="0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2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3" fillId="0" borderId="1" xfId="1" applyNumberFormat="1" applyFont="1" applyFill="1" applyBorder="1" applyAlignment="1" applyProtection="1">
      <protection hidden="1"/>
    </xf>
    <xf numFmtId="166" fontId="22" fillId="0" borderId="6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25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5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5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0" xfId="1" applyFont="1" applyBorder="1" applyAlignment="1" applyProtection="1">
      <alignment horizontal="justify" vertical="justify"/>
      <protection hidden="1"/>
    </xf>
    <xf numFmtId="166" fontId="22" fillId="0" borderId="26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5" fillId="0" borderId="1" xfId="1" applyNumberFormat="1" applyFont="1" applyFill="1" applyBorder="1" applyAlignment="1" applyProtection="1">
      <alignment wrapText="1"/>
      <protection hidden="1"/>
    </xf>
    <xf numFmtId="172" fontId="5" fillId="0" borderId="1" xfId="1" applyNumberFormat="1" applyFont="1" applyFill="1" applyBorder="1" applyAlignment="1" applyProtection="1">
      <alignment wrapText="1"/>
      <protection hidden="1"/>
    </xf>
    <xf numFmtId="3" fontId="3" fillId="0" borderId="1" xfId="1" applyNumberFormat="1" applyFont="1" applyFill="1" applyBorder="1" applyAlignment="1" applyProtection="1">
      <protection hidden="1"/>
    </xf>
    <xf numFmtId="4" fontId="11" fillId="0" borderId="1" xfId="1" applyNumberFormat="1" applyFont="1" applyFill="1" applyBorder="1" applyAlignment="1" applyProtection="1">
      <protection hidden="1"/>
    </xf>
    <xf numFmtId="166" fontId="22" fillId="0" borderId="13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Font="1" applyBorder="1" applyAlignment="1" applyProtection="1">
      <alignment horizontal="justify" vertical="justify"/>
      <protection hidden="1"/>
    </xf>
    <xf numFmtId="166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Alignment="1" applyProtection="1">
      <protection hidden="1"/>
    </xf>
    <xf numFmtId="0" fontId="22" fillId="0" borderId="26" xfId="1" applyNumberFormat="1" applyFont="1" applyFill="1" applyBorder="1" applyAlignment="1" applyProtection="1">
      <alignment horizontal="justify" vertical="justify"/>
      <protection hidden="1"/>
    </xf>
    <xf numFmtId="0" fontId="22" fillId="0" borderId="27" xfId="1" applyNumberFormat="1" applyFont="1" applyFill="1" applyBorder="1" applyAlignment="1" applyProtection="1">
      <alignment horizontal="justify" vertical="justify"/>
      <protection hidden="1"/>
    </xf>
    <xf numFmtId="0" fontId="26" fillId="0" borderId="27" xfId="1" applyNumberFormat="1" applyFont="1" applyFill="1" applyBorder="1" applyAlignment="1" applyProtection="1">
      <alignment horizontal="justify" vertical="justify"/>
      <protection hidden="1"/>
    </xf>
    <xf numFmtId="0" fontId="5" fillId="0" borderId="27" xfId="1" applyNumberFormat="1" applyFont="1" applyFill="1" applyBorder="1" applyAlignment="1" applyProtection="1">
      <alignment wrapText="1"/>
      <protection hidden="1"/>
    </xf>
    <xf numFmtId="0" fontId="5" fillId="0" borderId="27" xfId="1" applyNumberFormat="1" applyFont="1" applyFill="1" applyBorder="1" applyAlignment="1" applyProtection="1">
      <protection hidden="1"/>
    </xf>
    <xf numFmtId="0" fontId="6" fillId="0" borderId="27" xfId="1" applyNumberFormat="1" applyFont="1" applyFill="1" applyBorder="1" applyAlignment="1" applyProtection="1">
      <alignment horizontal="right" wrapText="1"/>
      <protection hidden="1"/>
    </xf>
    <xf numFmtId="0" fontId="6" fillId="0" borderId="27" xfId="1" applyNumberFormat="1" applyFont="1" applyFill="1" applyBorder="1" applyAlignment="1" applyProtection="1">
      <protection hidden="1"/>
    </xf>
    <xf numFmtId="3" fontId="6" fillId="0" borderId="27" xfId="1" applyNumberFormat="1" applyFont="1" applyFill="1" applyBorder="1" applyAlignment="1" applyProtection="1">
      <alignment wrapText="1"/>
      <protection hidden="1"/>
    </xf>
    <xf numFmtId="3" fontId="6" fillId="0" borderId="27" xfId="1" applyNumberFormat="1" applyFont="1" applyFill="1" applyBorder="1" applyAlignment="1" applyProtection="1">
      <protection hidden="1"/>
    </xf>
    <xf numFmtId="3" fontId="6" fillId="0" borderId="28" xfId="1" applyNumberFormat="1" applyFont="1" applyFill="1" applyBorder="1" applyAlignment="1" applyProtection="1">
      <protection hidden="1"/>
    </xf>
    <xf numFmtId="3" fontId="11" fillId="0" borderId="27" xfId="1" applyNumberFormat="1" applyFont="1" applyFill="1" applyBorder="1" applyAlignment="1" applyProtection="1">
      <protection hidden="1"/>
    </xf>
    <xf numFmtId="4" fontId="11" fillId="0" borderId="0" xfId="1" applyNumberFormat="1" applyFont="1" applyFill="1" applyBorder="1" applyAlignment="1" applyProtection="1">
      <protection hidden="1"/>
    </xf>
    <xf numFmtId="4" fontId="11" fillId="0" borderId="20" xfId="1" applyNumberFormat="1" applyFont="1" applyFill="1" applyBorder="1" applyAlignment="1" applyProtection="1">
      <protection hidden="1"/>
    </xf>
    <xf numFmtId="4" fontId="6" fillId="0" borderId="18" xfId="1" applyNumberFormat="1" applyFont="1" applyFill="1" applyBorder="1" applyAlignment="1" applyProtection="1">
      <protection hidden="1"/>
    </xf>
    <xf numFmtId="0" fontId="18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3" fontId="11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0" fontId="2" fillId="0" borderId="0" xfId="1" applyFont="1" applyAlignment="1" applyProtection="1">
      <alignment horizontal="justify" vertical="justify"/>
      <protection hidden="1"/>
    </xf>
    <xf numFmtId="0" fontId="33" fillId="0" borderId="0" xfId="1" applyFont="1" applyProtection="1">
      <protection hidden="1"/>
    </xf>
    <xf numFmtId="0" fontId="33" fillId="0" borderId="0" xfId="1" applyFont="1" applyAlignment="1" applyProtection="1">
      <alignment horizontal="right"/>
      <protection hidden="1"/>
    </xf>
    <xf numFmtId="0" fontId="3" fillId="0" borderId="0" xfId="1" applyAlignment="1">
      <alignment horizontal="right"/>
    </xf>
    <xf numFmtId="0" fontId="3" fillId="0" borderId="0" xfId="1" applyFill="1" applyProtection="1"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Fill="1" applyAlignment="1" applyProtection="1">
      <alignment horizontal="center"/>
      <protection hidden="1"/>
    </xf>
    <xf numFmtId="0" fontId="34" fillId="0" borderId="0" xfId="1" applyNumberFormat="1" applyFont="1" applyFill="1" applyAlignment="1" applyProtection="1">
      <protection hidden="1"/>
    </xf>
    <xf numFmtId="0" fontId="35" fillId="0" borderId="0" xfId="1" applyNumberFormat="1" applyFont="1" applyFill="1" applyAlignment="1" applyProtection="1">
      <alignment horizontal="centerContinuous"/>
      <protection hidden="1"/>
    </xf>
    <xf numFmtId="0" fontId="18" fillId="0" borderId="0" xfId="1" applyNumberFormat="1" applyFont="1" applyFill="1" applyAlignment="1" applyProtection="1">
      <alignment horizontal="centerContinuous"/>
      <protection hidden="1"/>
    </xf>
    <xf numFmtId="0" fontId="34" fillId="0" borderId="0" xfId="1" applyNumberFormat="1" applyFont="1" applyFill="1" applyAlignment="1" applyProtection="1">
      <alignment horizontal="centerContinuous"/>
      <protection hidden="1"/>
    </xf>
    <xf numFmtId="0" fontId="23" fillId="0" borderId="0" xfId="1" applyNumberFormat="1" applyFont="1" applyFill="1" applyAlignment="1" applyProtection="1">
      <alignment horizontal="center"/>
      <protection hidden="1"/>
    </xf>
    <xf numFmtId="0" fontId="25" fillId="0" borderId="0" xfId="1" applyNumberFormat="1" applyFont="1" applyFill="1" applyAlignment="1" applyProtection="1">
      <alignment horizontal="right"/>
      <protection hidden="1"/>
    </xf>
    <xf numFmtId="0" fontId="23" fillId="0" borderId="0" xfId="1" applyNumberFormat="1" applyFont="1" applyFill="1" applyBorder="1" applyAlignment="1" applyProtection="1">
      <protection hidden="1"/>
    </xf>
    <xf numFmtId="0" fontId="3" fillId="0" borderId="0" xfId="1" applyFill="1" applyBorder="1" applyProtection="1">
      <protection hidden="1"/>
    </xf>
    <xf numFmtId="0" fontId="23" fillId="0" borderId="30" xfId="1" applyNumberFormat="1" applyFont="1" applyFill="1" applyBorder="1" applyAlignment="1" applyProtection="1">
      <alignment horizontal="center" vertical="center"/>
      <protection hidden="1"/>
    </xf>
    <xf numFmtId="0" fontId="2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31" xfId="1" applyNumberFormat="1" applyFont="1" applyFill="1" applyBorder="1" applyAlignment="1" applyProtection="1">
      <alignment horizontal="center" vertical="center" wrapText="1"/>
      <protection hidden="1"/>
    </xf>
    <xf numFmtId="168" fontId="36" fillId="0" borderId="18" xfId="1" applyNumberFormat="1" applyFont="1" applyFill="1" applyBorder="1" applyAlignment="1" applyProtection="1">
      <protection hidden="1"/>
    </xf>
    <xf numFmtId="167" fontId="36" fillId="0" borderId="18" xfId="1" applyNumberFormat="1" applyFont="1" applyFill="1" applyBorder="1" applyAlignment="1" applyProtection="1">
      <protection hidden="1"/>
    </xf>
    <xf numFmtId="166" fontId="36" fillId="0" borderId="18" xfId="1" applyNumberFormat="1" applyFont="1" applyFill="1" applyBorder="1" applyAlignment="1" applyProtection="1">
      <alignment horizontal="center"/>
      <protection hidden="1"/>
    </xf>
    <xf numFmtId="166" fontId="36" fillId="0" borderId="18" xfId="1" applyNumberFormat="1" applyFont="1" applyFill="1" applyBorder="1" applyAlignment="1" applyProtection="1">
      <protection hidden="1"/>
    </xf>
    <xf numFmtId="173" fontId="36" fillId="0" borderId="18" xfId="1" applyNumberFormat="1" applyFont="1" applyFill="1" applyBorder="1" applyAlignment="1" applyProtection="1">
      <protection hidden="1"/>
    </xf>
    <xf numFmtId="173" fontId="36" fillId="0" borderId="32" xfId="1" applyNumberFormat="1" applyFont="1" applyFill="1" applyBorder="1" applyAlignment="1" applyProtection="1">
      <protection hidden="1"/>
    </xf>
    <xf numFmtId="0" fontId="3" fillId="0" borderId="3" xfId="1" applyNumberFormat="1" applyFill="1" applyBorder="1" applyProtection="1">
      <protection hidden="1"/>
    </xf>
    <xf numFmtId="168" fontId="36" fillId="0" borderId="1" xfId="1" applyNumberFormat="1" applyFont="1" applyFill="1" applyBorder="1" applyAlignment="1" applyProtection="1">
      <protection hidden="1"/>
    </xf>
    <xf numFmtId="167" fontId="36" fillId="0" borderId="1" xfId="1" applyNumberFormat="1" applyFont="1" applyFill="1" applyBorder="1" applyAlignment="1" applyProtection="1">
      <protection hidden="1"/>
    </xf>
    <xf numFmtId="166" fontId="36" fillId="0" borderId="1" xfId="1" applyNumberFormat="1" applyFont="1" applyFill="1" applyBorder="1" applyAlignment="1" applyProtection="1">
      <alignment horizontal="center"/>
      <protection hidden="1"/>
    </xf>
    <xf numFmtId="166" fontId="36" fillId="0" borderId="1" xfId="1" applyNumberFormat="1" applyFont="1" applyFill="1" applyBorder="1" applyAlignment="1" applyProtection="1">
      <protection hidden="1"/>
    </xf>
    <xf numFmtId="173" fontId="36" fillId="0" borderId="1" xfId="1" applyNumberFormat="1" applyFont="1" applyFill="1" applyBorder="1" applyAlignment="1" applyProtection="1">
      <protection hidden="1"/>
    </xf>
    <xf numFmtId="174" fontId="36" fillId="0" borderId="1" xfId="1" applyNumberFormat="1" applyFont="1" applyFill="1" applyBorder="1" applyAlignment="1" applyProtection="1">
      <protection hidden="1"/>
    </xf>
    <xf numFmtId="173" fontId="36" fillId="0" borderId="11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0" fontId="3" fillId="0" borderId="12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left" wrapText="1"/>
      <protection hidden="1"/>
    </xf>
    <xf numFmtId="49" fontId="13" fillId="0" borderId="1" xfId="1" applyNumberFormat="1" applyFont="1" applyFill="1" applyBorder="1" applyAlignment="1" applyProtection="1">
      <alignment horizontal="right" wrapText="1"/>
      <protection hidden="1"/>
    </xf>
    <xf numFmtId="0" fontId="25" fillId="0" borderId="1" xfId="1" applyNumberFormat="1" applyFont="1" applyFill="1" applyBorder="1" applyAlignment="1" applyProtection="1">
      <alignment horizontal="center" wrapText="1"/>
      <protection hidden="1"/>
    </xf>
    <xf numFmtId="0" fontId="25" fillId="0" borderId="1" xfId="1" applyNumberFormat="1" applyFont="1" applyFill="1" applyBorder="1" applyAlignment="1" applyProtection="1">
      <alignment wrapText="1"/>
      <protection hidden="1"/>
    </xf>
    <xf numFmtId="2" fontId="3" fillId="0" borderId="1" xfId="1" applyNumberFormat="1" applyFont="1" applyFill="1" applyBorder="1" applyAlignment="1" applyProtection="1">
      <alignment wrapText="1"/>
      <protection hidden="1"/>
    </xf>
    <xf numFmtId="173" fontId="3" fillId="0" borderId="1" xfId="1" applyNumberFormat="1" applyFont="1" applyFill="1" applyBorder="1" applyAlignment="1" applyProtection="1">
      <protection hidden="1"/>
    </xf>
    <xf numFmtId="0" fontId="25" fillId="0" borderId="3" xfId="1" applyNumberFormat="1" applyFont="1" applyFill="1" applyBorder="1" applyAlignment="1" applyProtection="1">
      <alignment wrapText="1"/>
      <protection hidden="1"/>
    </xf>
    <xf numFmtId="0" fontId="25" fillId="0" borderId="12" xfId="1" applyNumberFormat="1" applyFont="1" applyFill="1" applyBorder="1" applyAlignment="1" applyProtection="1">
      <alignment wrapText="1"/>
      <protection hidden="1"/>
    </xf>
    <xf numFmtId="0" fontId="13" fillId="0" borderId="1" xfId="1" applyNumberFormat="1" applyFont="1" applyFill="1" applyBorder="1" applyAlignment="1" applyProtection="1">
      <alignment wrapText="1"/>
      <protection hidden="1"/>
    </xf>
    <xf numFmtId="168" fontId="36" fillId="0" borderId="1" xfId="1" applyNumberFormat="1" applyFont="1" applyFill="1" applyBorder="1" applyAlignment="1" applyProtection="1">
      <alignment horizontal="left"/>
      <protection hidden="1"/>
    </xf>
    <xf numFmtId="0" fontId="36" fillId="0" borderId="1" xfId="1" applyNumberFormat="1" applyFont="1" applyFill="1" applyBorder="1" applyAlignment="1" applyProtection="1">
      <alignment wrapText="1"/>
      <protection hidden="1"/>
    </xf>
    <xf numFmtId="0" fontId="36" fillId="0" borderId="1" xfId="1" applyNumberFormat="1" applyFont="1" applyFill="1" applyBorder="1" applyAlignment="1" applyProtection="1">
      <alignment horizontal="center" wrapText="1"/>
      <protection hidden="1"/>
    </xf>
    <xf numFmtId="49" fontId="3" fillId="0" borderId="1" xfId="1" applyNumberFormat="1" applyFont="1" applyFill="1" applyBorder="1" applyAlignment="1" applyProtection="1">
      <alignment horizontal="right" wrapText="1"/>
      <protection hidden="1"/>
    </xf>
    <xf numFmtId="0" fontId="18" fillId="0" borderId="3" xfId="1" applyNumberFormat="1" applyFont="1" applyFill="1" applyBorder="1" applyAlignment="1" applyProtection="1">
      <alignment wrapText="1"/>
      <protection hidden="1"/>
    </xf>
    <xf numFmtId="0" fontId="18" fillId="0" borderId="1" xfId="1" applyNumberFormat="1" applyFont="1" applyFill="1" applyBorder="1" applyAlignment="1" applyProtection="1">
      <alignment wrapText="1"/>
      <protection hidden="1"/>
    </xf>
    <xf numFmtId="173" fontId="36" fillId="0" borderId="12" xfId="1" applyNumberFormat="1" applyFont="1" applyFill="1" applyBorder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13" fillId="0" borderId="15" xfId="1" applyNumberFormat="1" applyFont="1" applyFill="1" applyBorder="1" applyAlignment="1" applyProtection="1">
      <alignment horizontal="right"/>
      <protection hidden="1"/>
    </xf>
    <xf numFmtId="173" fontId="13" fillId="0" borderId="15" xfId="1" applyNumberFormat="1" applyFont="1" applyFill="1" applyBorder="1" applyAlignment="1" applyProtection="1">
      <protection hidden="1"/>
    </xf>
    <xf numFmtId="174" fontId="13" fillId="0" borderId="15" xfId="1" applyNumberFormat="1" applyFont="1" applyFill="1" applyBorder="1" applyAlignment="1" applyProtection="1">
      <protection hidden="1"/>
    </xf>
    <xf numFmtId="173" fontId="13" fillId="0" borderId="16" xfId="1" applyNumberFormat="1" applyFont="1" applyFill="1" applyBorder="1" applyAlignment="1" applyProtection="1">
      <protection hidden="1"/>
    </xf>
    <xf numFmtId="0" fontId="3" fillId="0" borderId="36" xfId="1" applyFill="1" applyBorder="1" applyProtection="1">
      <protection hidden="1"/>
    </xf>
    <xf numFmtId="0" fontId="3" fillId="0" borderId="37" xfId="1" applyFill="1" applyBorder="1" applyProtection="1">
      <protection hidden="1"/>
    </xf>
    <xf numFmtId="0" fontId="25" fillId="0" borderId="37" xfId="1" applyNumberFormat="1" applyFont="1" applyFill="1" applyBorder="1" applyAlignment="1" applyProtection="1">
      <protection hidden="1"/>
    </xf>
    <xf numFmtId="0" fontId="18" fillId="0" borderId="37" xfId="1" applyNumberFormat="1" applyFont="1" applyFill="1" applyBorder="1" applyAlignment="1" applyProtection="1">
      <protection hidden="1"/>
    </xf>
    <xf numFmtId="173" fontId="23" fillId="0" borderId="37" xfId="1" applyNumberFormat="1" applyFont="1" applyFill="1" applyBorder="1" applyAlignment="1" applyProtection="1">
      <protection hidden="1"/>
    </xf>
    <xf numFmtId="0" fontId="23" fillId="0" borderId="37" xfId="1" applyNumberFormat="1" applyFont="1" applyFill="1" applyBorder="1" applyAlignment="1" applyProtection="1">
      <protection hidden="1"/>
    </xf>
    <xf numFmtId="0" fontId="23" fillId="0" borderId="38" xfId="1" applyNumberFormat="1" applyFont="1" applyFill="1" applyBorder="1" applyAlignment="1" applyProtection="1">
      <protection hidden="1"/>
    </xf>
    <xf numFmtId="0" fontId="3" fillId="0" borderId="0" xfId="1" applyFill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2" xfId="1" applyNumberFormat="1" applyFont="1" applyFill="1" applyBorder="1" applyAlignment="1" applyProtection="1">
      <alignment vertical="justify" wrapText="1"/>
      <protection hidden="1"/>
    </xf>
    <xf numFmtId="0" fontId="5" fillId="0" borderId="10" xfId="1" applyNumberFormat="1" applyFont="1" applyFill="1" applyBorder="1" applyAlignment="1" applyProtection="1">
      <alignment vertical="justify" wrapText="1"/>
      <protection hidden="1"/>
    </xf>
    <xf numFmtId="0" fontId="5" fillId="0" borderId="4" xfId="1" applyNumberFormat="1" applyFont="1" applyFill="1" applyBorder="1" applyAlignment="1" applyProtection="1">
      <alignment vertical="justify" wrapText="1"/>
      <protection hidden="1"/>
    </xf>
    <xf numFmtId="0" fontId="0" fillId="0" borderId="13" xfId="0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5" xfId="1" applyNumberFormat="1" applyFont="1" applyFill="1" applyBorder="1" applyAlignment="1" applyProtection="1">
      <alignment horizontal="left" vertical="justify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7" xfId="1" applyNumberFormat="1" applyFont="1" applyFill="1" applyBorder="1" applyAlignment="1" applyProtection="1">
      <alignment horizontal="center" vertical="justify"/>
      <protection hidden="1"/>
    </xf>
    <xf numFmtId="0" fontId="6" fillId="0" borderId="7" xfId="1" applyNumberFormat="1" applyFont="1" applyFill="1" applyBorder="1" applyAlignment="1" applyProtection="1">
      <alignment horizontal="center" vertical="justify"/>
      <protection hidden="1"/>
    </xf>
    <xf numFmtId="166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2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9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2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2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6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26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0" applyFont="1" applyAlignment="1">
      <alignment horizontal="center" wrapText="1"/>
    </xf>
    <xf numFmtId="0" fontId="20" fillId="0" borderId="0" xfId="0" quotePrefix="1" applyFont="1" applyAlignment="1">
      <alignment horizont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1" xfId="1" applyNumberFormat="1" applyFont="1" applyFill="1" applyBorder="1" applyAlignment="1" applyProtection="1">
      <alignment horizontal="center" vertical="justify"/>
      <protection hidden="1"/>
    </xf>
    <xf numFmtId="166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21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8" xfId="1" applyNumberFormat="1" applyFont="1" applyFill="1" applyBorder="1" applyAlignment="1" applyProtection="1">
      <protection hidden="1"/>
    </xf>
    <xf numFmtId="0" fontId="3" fillId="0" borderId="33" xfId="1" applyFont="1" applyFill="1" applyBorder="1" applyAlignment="1" applyProtection="1">
      <alignment horizontal="left"/>
      <protection hidden="1"/>
    </xf>
    <xf numFmtId="0" fontId="3" fillId="0" borderId="34" xfId="1" applyFont="1" applyFill="1" applyBorder="1" applyAlignment="1" applyProtection="1">
      <alignment horizontal="left"/>
      <protection hidden="1"/>
    </xf>
    <xf numFmtId="0" fontId="3" fillId="0" borderId="35" xfId="1" applyFont="1" applyFill="1" applyBorder="1" applyAlignment="1" applyProtection="1">
      <alignment horizontal="left"/>
      <protection hidden="1"/>
    </xf>
    <xf numFmtId="0" fontId="18" fillId="0" borderId="3" xfId="1" applyNumberFormat="1" applyFont="1" applyFill="1" applyBorder="1" applyAlignment="1" applyProtection="1">
      <alignment wrapText="1"/>
      <protection hidden="1"/>
    </xf>
    <xf numFmtId="0" fontId="18" fillId="0" borderId="1" xfId="1" applyNumberFormat="1" applyFont="1" applyFill="1" applyBorder="1" applyAlignment="1" applyProtection="1">
      <alignment wrapText="1"/>
      <protection hidden="1"/>
    </xf>
    <xf numFmtId="0" fontId="25" fillId="0" borderId="3" xfId="1" applyNumberFormat="1" applyFont="1" applyFill="1" applyBorder="1" applyAlignment="1" applyProtection="1">
      <alignment wrapText="1"/>
      <protection hidden="1"/>
    </xf>
    <xf numFmtId="0" fontId="25" fillId="0" borderId="1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0" fontId="18" fillId="0" borderId="20" xfId="1" applyNumberFormat="1" applyFont="1" applyFill="1" applyBorder="1" applyAlignment="1" applyProtection="1">
      <alignment wrapText="1"/>
      <protection hidden="1"/>
    </xf>
    <xf numFmtId="0" fontId="18" fillId="0" borderId="18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ill="1" applyAlignment="1" applyProtection="1">
      <alignment horizontal="right" vertical="top" wrapText="1"/>
      <protection hidden="1"/>
    </xf>
    <xf numFmtId="0" fontId="18" fillId="0" borderId="0" xfId="1" applyNumberFormat="1" applyFont="1" applyFill="1" applyAlignment="1" applyProtection="1">
      <alignment horizontal="right" vertical="top" wrapText="1"/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Fill="1" applyAlignment="1" applyProtection="1">
      <alignment horizontal="center"/>
      <protection hidden="1"/>
    </xf>
    <xf numFmtId="0" fontId="3" fillId="0" borderId="0" xfId="1" applyFill="1" applyAlignment="1" applyProtection="1">
      <alignment horizontal="left"/>
      <protection hidden="1"/>
    </xf>
    <xf numFmtId="0" fontId="23" fillId="0" borderId="29" xfId="1" applyNumberFormat="1" applyFont="1" applyFill="1" applyBorder="1" applyAlignment="1" applyProtection="1">
      <alignment horizontal="center" vertical="center"/>
      <protection hidden="1"/>
    </xf>
    <xf numFmtId="0" fontId="23" fillId="0" borderId="3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center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22" fillId="0" borderId="0" xfId="1" applyNumberFormat="1" applyFont="1" applyFill="1" applyBorder="1" applyAlignment="1" applyProtection="1">
      <alignment horizontal="justify" vertical="justify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sqref="A1:XFD1048576"/>
    </sheetView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3" t="s">
        <v>1</v>
      </c>
      <c r="D1" s="3"/>
      <c r="E1" s="3"/>
    </row>
    <row r="2" spans="1:5" ht="18.75" customHeight="1" x14ac:dyDescent="0.25">
      <c r="A2" s="1"/>
      <c r="B2" s="1"/>
      <c r="C2" s="3" t="s">
        <v>0</v>
      </c>
      <c r="D2" s="3"/>
      <c r="E2" s="3"/>
    </row>
    <row r="3" spans="1:5" ht="21.75" customHeight="1" x14ac:dyDescent="0.25">
      <c r="A3" s="1"/>
      <c r="B3" s="1"/>
      <c r="C3" s="3" t="s">
        <v>21</v>
      </c>
      <c r="D3" s="3"/>
      <c r="E3" s="4"/>
    </row>
    <row r="4" spans="1:5" ht="18" customHeight="1" x14ac:dyDescent="0.25">
      <c r="A4" s="1"/>
      <c r="B4" s="1"/>
      <c r="C4" s="5" t="s">
        <v>31</v>
      </c>
      <c r="D4" s="5"/>
      <c r="E4" s="5"/>
    </row>
    <row r="5" spans="1:5" ht="33.75" hidden="1" customHeight="1" x14ac:dyDescent="0.2">
      <c r="A5" s="1"/>
      <c r="B5" s="1"/>
      <c r="C5" s="4"/>
      <c r="D5" s="4"/>
      <c r="E5" s="4"/>
    </row>
    <row r="6" spans="1:5" ht="37.5" customHeight="1" x14ac:dyDescent="0.3">
      <c r="A6" s="321" t="s">
        <v>2</v>
      </c>
      <c r="B6" s="322"/>
      <c r="C6" s="322"/>
      <c r="D6" s="53"/>
      <c r="E6" s="53"/>
    </row>
    <row r="7" spans="1:5" ht="18.75" x14ac:dyDescent="0.3">
      <c r="A7" s="323" t="s">
        <v>22</v>
      </c>
      <c r="B7" s="323"/>
      <c r="C7" s="323"/>
      <c r="D7" s="54"/>
      <c r="E7" s="54"/>
    </row>
    <row r="8" spans="1:5" ht="1.5" customHeight="1" x14ac:dyDescent="0.2">
      <c r="A8" s="2"/>
      <c r="B8" s="1"/>
      <c r="C8" s="1"/>
      <c r="D8" s="1"/>
      <c r="E8" s="1"/>
    </row>
    <row r="9" spans="1:5" hidden="1" x14ac:dyDescent="0.2">
      <c r="A9" s="2"/>
      <c r="B9" s="1"/>
      <c r="C9" s="1"/>
      <c r="D9" s="1"/>
      <c r="E9" s="1"/>
    </row>
    <row r="10" spans="1:5" ht="61.5" customHeight="1" x14ac:dyDescent="0.2">
      <c r="A10" s="7" t="s">
        <v>23</v>
      </c>
      <c r="B10" s="7" t="s">
        <v>24</v>
      </c>
      <c r="C10" s="12" t="s">
        <v>25</v>
      </c>
      <c r="D10" s="7" t="s">
        <v>26</v>
      </c>
      <c r="E10" s="7" t="s">
        <v>27</v>
      </c>
    </row>
    <row r="11" spans="1:5" ht="46.5" customHeight="1" x14ac:dyDescent="0.25">
      <c r="A11" s="7" t="s">
        <v>3</v>
      </c>
      <c r="B11" s="8" t="s">
        <v>4</v>
      </c>
      <c r="C11" s="18">
        <v>548200.72</v>
      </c>
      <c r="D11" s="6">
        <v>0</v>
      </c>
      <c r="E11" s="6">
        <v>0</v>
      </c>
    </row>
    <row r="12" spans="1:5" ht="39.75" customHeight="1" x14ac:dyDescent="0.25">
      <c r="A12" s="7" t="s">
        <v>5</v>
      </c>
      <c r="B12" s="8" t="s">
        <v>6</v>
      </c>
      <c r="C12" s="17">
        <v>548200.72</v>
      </c>
      <c r="D12" s="6">
        <v>0</v>
      </c>
      <c r="E12" s="6">
        <v>0</v>
      </c>
    </row>
    <row r="13" spans="1:5" ht="21.75" customHeight="1" x14ac:dyDescent="0.25">
      <c r="A13" s="7" t="s">
        <v>7</v>
      </c>
      <c r="B13" s="8" t="s">
        <v>8</v>
      </c>
      <c r="C13" s="16">
        <v>-7014611.8099999996</v>
      </c>
      <c r="D13" s="9">
        <v>-5296500</v>
      </c>
      <c r="E13" s="11">
        <v>-5217600</v>
      </c>
    </row>
    <row r="14" spans="1:5" ht="24.75" customHeight="1" x14ac:dyDescent="0.25">
      <c r="A14" s="7" t="s">
        <v>9</v>
      </c>
      <c r="B14" s="8" t="s">
        <v>10</v>
      </c>
      <c r="C14" s="16">
        <v>-7014611.8099999996</v>
      </c>
      <c r="D14" s="9">
        <v>-5296500</v>
      </c>
      <c r="E14" s="11">
        <v>-5217600</v>
      </c>
    </row>
    <row r="15" spans="1:5" ht="31.5" customHeight="1" x14ac:dyDescent="0.25">
      <c r="A15" s="7" t="s">
        <v>11</v>
      </c>
      <c r="B15" s="8" t="s">
        <v>12</v>
      </c>
      <c r="C15" s="16">
        <v>-7014611.8099999996</v>
      </c>
      <c r="D15" s="9">
        <v>-5296500</v>
      </c>
      <c r="E15" s="11">
        <v>-5217600</v>
      </c>
    </row>
    <row r="16" spans="1:5" ht="31.5" x14ac:dyDescent="0.25">
      <c r="A16" s="7" t="s">
        <v>13</v>
      </c>
      <c r="B16" s="8" t="s">
        <v>28</v>
      </c>
      <c r="C16" s="16">
        <v>-7014611.8099999996</v>
      </c>
      <c r="D16" s="9">
        <v>-5296500</v>
      </c>
      <c r="E16" s="11">
        <v>-5217600</v>
      </c>
    </row>
    <row r="17" spans="1:5" ht="25.5" customHeight="1" x14ac:dyDescent="0.25">
      <c r="A17" s="7" t="s">
        <v>14</v>
      </c>
      <c r="B17" s="8" t="s">
        <v>15</v>
      </c>
      <c r="C17" s="16">
        <v>7562812.5300000003</v>
      </c>
      <c r="D17" s="10">
        <v>5296500</v>
      </c>
      <c r="E17" s="11">
        <v>5217600</v>
      </c>
    </row>
    <row r="18" spans="1:5" ht="23.25" customHeight="1" x14ac:dyDescent="0.25">
      <c r="A18" s="7" t="s">
        <v>16</v>
      </c>
      <c r="B18" s="8" t="s">
        <v>17</v>
      </c>
      <c r="C18" s="16">
        <v>7562812.5300000003</v>
      </c>
      <c r="D18" s="10">
        <v>5296500</v>
      </c>
      <c r="E18" s="11">
        <v>5217600</v>
      </c>
    </row>
    <row r="19" spans="1:5" ht="31.5" customHeight="1" x14ac:dyDescent="0.25">
      <c r="A19" s="7" t="s">
        <v>18</v>
      </c>
      <c r="B19" s="8" t="s">
        <v>19</v>
      </c>
      <c r="C19" s="16">
        <v>7562812.5300000003</v>
      </c>
      <c r="D19" s="10">
        <v>5296500</v>
      </c>
      <c r="E19" s="11">
        <v>5217600</v>
      </c>
    </row>
    <row r="20" spans="1:5" ht="41.25" customHeight="1" x14ac:dyDescent="0.25">
      <c r="A20" s="7" t="s">
        <v>20</v>
      </c>
      <c r="B20" s="8" t="s">
        <v>29</v>
      </c>
      <c r="C20" s="16">
        <v>7562812.5300000003</v>
      </c>
      <c r="D20" s="10">
        <v>5296500</v>
      </c>
      <c r="E20" s="11">
        <v>5217600</v>
      </c>
    </row>
    <row r="21" spans="1:5" ht="24.75" customHeight="1" x14ac:dyDescent="0.2">
      <c r="A21" s="13"/>
      <c r="B21" s="15" t="s">
        <v>30</v>
      </c>
      <c r="C21" s="14"/>
      <c r="D21" s="13"/>
      <c r="E21" s="13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zoomScale="75" workbookViewId="0">
      <selection activeCell="B1" sqref="B1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customWidth="1"/>
    <col min="4" max="4" width="14.28515625" customWidth="1"/>
    <col min="5" max="5" width="11.85546875" customWidth="1"/>
    <col min="6" max="6" width="11.42578125" customWidth="1"/>
    <col min="7" max="7" width="13.140625" customWidth="1"/>
  </cols>
  <sheetData>
    <row r="1" spans="1:7" ht="97.5" customHeight="1" x14ac:dyDescent="0.2">
      <c r="F1" s="324" t="s">
        <v>32</v>
      </c>
      <c r="G1" s="324"/>
    </row>
    <row r="2" spans="1:7" x14ac:dyDescent="0.2">
      <c r="A2" s="325" t="s">
        <v>33</v>
      </c>
      <c r="B2" s="325"/>
      <c r="C2" s="325"/>
      <c r="D2" s="325"/>
      <c r="E2" s="325"/>
      <c r="F2" s="325"/>
      <c r="G2" s="325"/>
    </row>
    <row r="3" spans="1:7" x14ac:dyDescent="0.2">
      <c r="A3" s="325"/>
      <c r="B3" s="325"/>
      <c r="C3" s="325"/>
      <c r="D3" s="325"/>
      <c r="E3" s="325"/>
      <c r="F3" s="325"/>
      <c r="G3" s="325"/>
    </row>
    <row r="5" spans="1:7" ht="13.5" thickBot="1" x14ac:dyDescent="0.25"/>
    <row r="6" spans="1:7" ht="33.75" x14ac:dyDescent="0.2">
      <c r="A6" s="326" t="s">
        <v>24</v>
      </c>
      <c r="B6" s="19" t="s">
        <v>34</v>
      </c>
      <c r="C6" s="328" t="s">
        <v>24</v>
      </c>
      <c r="D6" s="328" t="s">
        <v>35</v>
      </c>
      <c r="E6" s="328"/>
      <c r="F6" s="328"/>
      <c r="G6" s="328"/>
    </row>
    <row r="7" spans="1:7" x14ac:dyDescent="0.2">
      <c r="A7" s="327"/>
      <c r="B7" s="19">
        <v>1</v>
      </c>
      <c r="C7" s="328"/>
      <c r="D7" s="328"/>
      <c r="E7" s="19">
        <v>2021</v>
      </c>
      <c r="F7" s="19">
        <v>2022</v>
      </c>
      <c r="G7" s="19">
        <v>2023</v>
      </c>
    </row>
    <row r="8" spans="1:7" ht="26.25" customHeight="1" x14ac:dyDescent="0.2">
      <c r="A8" s="20" t="s">
        <v>36</v>
      </c>
      <c r="B8" s="21" t="s">
        <v>37</v>
      </c>
      <c r="C8" s="20" t="s">
        <v>36</v>
      </c>
      <c r="D8" s="22">
        <f>D9</f>
        <v>68774.17</v>
      </c>
      <c r="E8" s="23">
        <f>E9+E72</f>
        <v>7014611.8100000005</v>
      </c>
      <c r="F8" s="23">
        <f>F9+F72</f>
        <v>5316600</v>
      </c>
      <c r="G8" s="23">
        <f>G9+G72</f>
        <v>5237700</v>
      </c>
    </row>
    <row r="9" spans="1:7" ht="20.25" customHeight="1" x14ac:dyDescent="0.2">
      <c r="A9" s="20" t="s">
        <v>38</v>
      </c>
      <c r="B9" s="21" t="s">
        <v>39</v>
      </c>
      <c r="C9" s="20" t="s">
        <v>38</v>
      </c>
      <c r="D9" s="22">
        <f>D11+D19+D29+D47+D61+D64+D68</f>
        <v>68774.17</v>
      </c>
      <c r="E9" s="23">
        <f>E11+E19+E29+E47+E61+E64+E68</f>
        <v>2871311.81</v>
      </c>
      <c r="F9" s="23">
        <f>F10+F19+F29+F47+F61</f>
        <v>2287000</v>
      </c>
      <c r="G9" s="23">
        <f>G10+G19+G29+G47+G61</f>
        <v>2284000</v>
      </c>
    </row>
    <row r="10" spans="1:7" ht="14.25" customHeight="1" x14ac:dyDescent="0.2">
      <c r="A10" s="20" t="s">
        <v>40</v>
      </c>
      <c r="B10" s="21" t="s">
        <v>41</v>
      </c>
      <c r="C10" s="20" t="s">
        <v>40</v>
      </c>
      <c r="D10" s="22">
        <f>D11</f>
        <v>-99000</v>
      </c>
      <c r="E10" s="23">
        <f t="shared" ref="E10:G10" si="0">E11</f>
        <v>621000</v>
      </c>
      <c r="F10" s="23">
        <f t="shared" si="0"/>
        <v>741000</v>
      </c>
      <c r="G10" s="23">
        <f t="shared" si="0"/>
        <v>761000</v>
      </c>
    </row>
    <row r="11" spans="1:7" ht="12.75" customHeight="1" x14ac:dyDescent="0.2">
      <c r="A11" s="20" t="s">
        <v>42</v>
      </c>
      <c r="B11" s="21" t="s">
        <v>43</v>
      </c>
      <c r="C11" s="20" t="s">
        <v>42</v>
      </c>
      <c r="D11" s="22">
        <f>D12</f>
        <v>-99000</v>
      </c>
      <c r="E11" s="23">
        <f>E12+E17</f>
        <v>621000</v>
      </c>
      <c r="F11" s="23">
        <f>F12+F15+F17</f>
        <v>741000</v>
      </c>
      <c r="G11" s="23">
        <f>G12+G15+G17</f>
        <v>761000</v>
      </c>
    </row>
    <row r="12" spans="1:7" ht="47.25" customHeight="1" x14ac:dyDescent="0.2">
      <c r="A12" s="20" t="s">
        <v>44</v>
      </c>
      <c r="B12" s="21" t="s">
        <v>45</v>
      </c>
      <c r="C12" s="20" t="s">
        <v>44</v>
      </c>
      <c r="D12" s="22">
        <f>D13+D14</f>
        <v>-99000</v>
      </c>
      <c r="E12" s="23">
        <f>E13</f>
        <v>620000</v>
      </c>
      <c r="F12" s="23">
        <f t="shared" ref="F12:G12" si="1">F13</f>
        <v>740000</v>
      </c>
      <c r="G12" s="23">
        <f t="shared" si="1"/>
        <v>760000</v>
      </c>
    </row>
    <row r="13" spans="1:7" ht="46.5" customHeight="1" x14ac:dyDescent="0.2">
      <c r="A13" s="24" t="s">
        <v>44</v>
      </c>
      <c r="B13" s="25" t="s">
        <v>46</v>
      </c>
      <c r="C13" s="24" t="s">
        <v>44</v>
      </c>
      <c r="D13" s="26">
        <v>-99000</v>
      </c>
      <c r="E13" s="27">
        <v>620000</v>
      </c>
      <c r="F13" s="27">
        <v>740000</v>
      </c>
      <c r="G13" s="27">
        <v>760000</v>
      </c>
    </row>
    <row r="14" spans="1:7" ht="46.5" customHeight="1" x14ac:dyDescent="0.2">
      <c r="A14" s="24"/>
      <c r="B14" s="28" t="s">
        <v>47</v>
      </c>
      <c r="C14" s="29" t="s">
        <v>48</v>
      </c>
      <c r="D14" s="26"/>
      <c r="E14" s="27"/>
      <c r="F14" s="27">
        <v>0</v>
      </c>
      <c r="G14" s="27">
        <v>0</v>
      </c>
    </row>
    <row r="15" spans="1:7" ht="60.75" customHeight="1" x14ac:dyDescent="0.2">
      <c r="A15" s="30" t="s">
        <v>49</v>
      </c>
      <c r="B15" s="31" t="s">
        <v>50</v>
      </c>
      <c r="C15" s="30" t="s">
        <v>49</v>
      </c>
      <c r="D15" s="32">
        <v>0</v>
      </c>
      <c r="E15" s="33">
        <v>0</v>
      </c>
      <c r="F15" s="33">
        <v>0</v>
      </c>
      <c r="G15" s="33">
        <v>0</v>
      </c>
    </row>
    <row r="16" spans="1:7" ht="57.75" customHeight="1" x14ac:dyDescent="0.2">
      <c r="A16" s="34" t="s">
        <v>49</v>
      </c>
      <c r="B16" s="25" t="s">
        <v>51</v>
      </c>
      <c r="C16" s="34" t="s">
        <v>49</v>
      </c>
      <c r="D16" s="35">
        <v>0</v>
      </c>
      <c r="E16" s="27">
        <v>0</v>
      </c>
      <c r="F16" s="27">
        <v>0</v>
      </c>
      <c r="G16" s="27">
        <v>0</v>
      </c>
    </row>
    <row r="17" spans="1:7" s="37" customFormat="1" ht="22.5" customHeight="1" x14ac:dyDescent="0.2">
      <c r="A17" s="24" t="s">
        <v>52</v>
      </c>
      <c r="B17" s="36" t="s">
        <v>53</v>
      </c>
      <c r="C17" s="24" t="s">
        <v>52</v>
      </c>
      <c r="D17" s="26">
        <v>0</v>
      </c>
      <c r="E17" s="27">
        <f t="shared" ref="E17:G17" si="2">E18</f>
        <v>1000</v>
      </c>
      <c r="F17" s="27">
        <f t="shared" si="2"/>
        <v>1000</v>
      </c>
      <c r="G17" s="27">
        <f t="shared" si="2"/>
        <v>1000</v>
      </c>
    </row>
    <row r="18" spans="1:7" s="37" customFormat="1" ht="22.5" customHeight="1" x14ac:dyDescent="0.2">
      <c r="A18" s="24" t="s">
        <v>52</v>
      </c>
      <c r="B18" s="25" t="s">
        <v>54</v>
      </c>
      <c r="C18" s="24" t="s">
        <v>52</v>
      </c>
      <c r="D18" s="26">
        <v>0</v>
      </c>
      <c r="E18" s="27">
        <v>1000</v>
      </c>
      <c r="F18" s="27">
        <v>1000</v>
      </c>
      <c r="G18" s="27">
        <v>1000</v>
      </c>
    </row>
    <row r="19" spans="1:7" s="37" customFormat="1" ht="22.5" customHeight="1" x14ac:dyDescent="0.2">
      <c r="A19" s="24" t="s">
        <v>55</v>
      </c>
      <c r="B19" s="36" t="s">
        <v>56</v>
      </c>
      <c r="C19" s="24" t="s">
        <v>55</v>
      </c>
      <c r="D19" s="26">
        <v>0</v>
      </c>
      <c r="E19" s="27">
        <f t="shared" ref="E19:G19" si="3">E20</f>
        <v>704000</v>
      </c>
      <c r="F19" s="27">
        <f t="shared" si="3"/>
        <v>728000</v>
      </c>
      <c r="G19" s="27">
        <f t="shared" si="3"/>
        <v>756000</v>
      </c>
    </row>
    <row r="20" spans="1:7" s="37" customFormat="1" ht="21.75" customHeight="1" x14ac:dyDescent="0.2">
      <c r="A20" s="24" t="s">
        <v>57</v>
      </c>
      <c r="B20" s="36" t="s">
        <v>58</v>
      </c>
      <c r="C20" s="24" t="s">
        <v>57</v>
      </c>
      <c r="D20" s="26">
        <v>0</v>
      </c>
      <c r="E20" s="27">
        <f t="shared" ref="E20:G20" si="4">E21+E23+E25+E28</f>
        <v>704000</v>
      </c>
      <c r="F20" s="27">
        <f t="shared" si="4"/>
        <v>728000</v>
      </c>
      <c r="G20" s="27">
        <f t="shared" si="4"/>
        <v>756000</v>
      </c>
    </row>
    <row r="21" spans="1:7" s="37" customFormat="1" ht="48" customHeight="1" x14ac:dyDescent="0.2">
      <c r="A21" s="24" t="s">
        <v>59</v>
      </c>
      <c r="B21" s="25" t="s">
        <v>60</v>
      </c>
      <c r="C21" s="24" t="s">
        <v>59</v>
      </c>
      <c r="D21" s="26">
        <v>0</v>
      </c>
      <c r="E21" s="27">
        <f t="shared" ref="E21:G21" si="5">E22</f>
        <v>323000</v>
      </c>
      <c r="F21" s="27">
        <f t="shared" si="5"/>
        <v>335000</v>
      </c>
      <c r="G21" s="27">
        <f t="shared" si="5"/>
        <v>350000</v>
      </c>
    </row>
    <row r="22" spans="1:7" s="37" customFormat="1" ht="67.5" customHeight="1" x14ac:dyDescent="0.2">
      <c r="A22" s="24" t="s">
        <v>61</v>
      </c>
      <c r="B22" s="25" t="s">
        <v>62</v>
      </c>
      <c r="C22" s="24" t="s">
        <v>61</v>
      </c>
      <c r="D22" s="26">
        <v>0</v>
      </c>
      <c r="E22" s="27">
        <v>323000</v>
      </c>
      <c r="F22" s="27">
        <v>335000</v>
      </c>
      <c r="G22" s="27">
        <v>350000</v>
      </c>
    </row>
    <row r="23" spans="1:7" s="37" customFormat="1" ht="46.5" customHeight="1" x14ac:dyDescent="0.2">
      <c r="A23" s="24" t="s">
        <v>63</v>
      </c>
      <c r="B23" s="25" t="s">
        <v>64</v>
      </c>
      <c r="C23" s="24" t="s">
        <v>63</v>
      </c>
      <c r="D23" s="26">
        <v>0</v>
      </c>
      <c r="E23" s="27">
        <f t="shared" ref="E23:G23" si="6">E24</f>
        <v>2000</v>
      </c>
      <c r="F23" s="27">
        <f t="shared" si="6"/>
        <v>2000</v>
      </c>
      <c r="G23" s="27">
        <f t="shared" si="6"/>
        <v>2000</v>
      </c>
    </row>
    <row r="24" spans="1:7" s="37" customFormat="1" ht="68.25" customHeight="1" x14ac:dyDescent="0.2">
      <c r="A24" s="24" t="s">
        <v>65</v>
      </c>
      <c r="B24" s="25" t="s">
        <v>66</v>
      </c>
      <c r="C24" s="24" t="s">
        <v>65</v>
      </c>
      <c r="D24" s="26">
        <v>0</v>
      </c>
      <c r="E24" s="27">
        <v>2000</v>
      </c>
      <c r="F24" s="27">
        <v>2000</v>
      </c>
      <c r="G24" s="27">
        <v>2000</v>
      </c>
    </row>
    <row r="25" spans="1:7" s="37" customFormat="1" ht="45" customHeight="1" x14ac:dyDescent="0.2">
      <c r="A25" s="24" t="s">
        <v>67</v>
      </c>
      <c r="B25" s="25" t="s">
        <v>68</v>
      </c>
      <c r="C25" s="24" t="s">
        <v>67</v>
      </c>
      <c r="D25" s="26">
        <v>0</v>
      </c>
      <c r="E25" s="27">
        <f t="shared" ref="E25:G25" si="7">E26</f>
        <v>425000</v>
      </c>
      <c r="F25" s="27">
        <f t="shared" si="7"/>
        <v>439000</v>
      </c>
      <c r="G25" s="27">
        <f t="shared" si="7"/>
        <v>458000</v>
      </c>
    </row>
    <row r="26" spans="1:7" s="37" customFormat="1" ht="68.25" customHeight="1" x14ac:dyDescent="0.2">
      <c r="A26" s="24" t="s">
        <v>69</v>
      </c>
      <c r="B26" s="25" t="s">
        <v>70</v>
      </c>
      <c r="C26" s="24" t="s">
        <v>69</v>
      </c>
      <c r="D26" s="26">
        <v>0</v>
      </c>
      <c r="E26" s="27">
        <v>425000</v>
      </c>
      <c r="F26" s="27">
        <v>439000</v>
      </c>
      <c r="G26" s="27">
        <v>458000</v>
      </c>
    </row>
    <row r="27" spans="1:7" s="37" customFormat="1" ht="45" customHeight="1" x14ac:dyDescent="0.2">
      <c r="A27" s="24" t="s">
        <v>71</v>
      </c>
      <c r="B27" s="25" t="s">
        <v>72</v>
      </c>
      <c r="C27" s="24" t="s">
        <v>71</v>
      </c>
      <c r="D27" s="26">
        <v>0</v>
      </c>
      <c r="E27" s="27">
        <f t="shared" ref="E27:G27" si="8">E28</f>
        <v>-46000</v>
      </c>
      <c r="F27" s="27">
        <f t="shared" si="8"/>
        <v>-48000</v>
      </c>
      <c r="G27" s="27">
        <f t="shared" si="8"/>
        <v>-54000</v>
      </c>
    </row>
    <row r="28" spans="1:7" s="37" customFormat="1" ht="68.25" customHeight="1" x14ac:dyDescent="0.2">
      <c r="A28" s="24" t="s">
        <v>73</v>
      </c>
      <c r="B28" s="25" t="s">
        <v>74</v>
      </c>
      <c r="C28" s="24" t="s">
        <v>73</v>
      </c>
      <c r="D28" s="26">
        <v>0</v>
      </c>
      <c r="E28" s="27">
        <v>-46000</v>
      </c>
      <c r="F28" s="27">
        <v>-48000</v>
      </c>
      <c r="G28" s="27">
        <v>-54000</v>
      </c>
    </row>
    <row r="29" spans="1:7" s="37" customFormat="1" ht="14.25" customHeight="1" x14ac:dyDescent="0.2">
      <c r="A29" s="24" t="s">
        <v>75</v>
      </c>
      <c r="B29" s="36" t="s">
        <v>76</v>
      </c>
      <c r="C29" s="24" t="s">
        <v>75</v>
      </c>
      <c r="D29" s="26">
        <f>D42</f>
        <v>97900</v>
      </c>
      <c r="E29" s="27">
        <f>E30+E42</f>
        <v>289400</v>
      </c>
      <c r="F29" s="27">
        <f>F30+F42</f>
        <v>145000</v>
      </c>
      <c r="G29" s="27">
        <f>G30+G42</f>
        <v>160000</v>
      </c>
    </row>
    <row r="30" spans="1:7" s="37" customFormat="1" ht="15.75" customHeight="1" x14ac:dyDescent="0.2">
      <c r="A30" s="24" t="s">
        <v>77</v>
      </c>
      <c r="B30" s="36" t="s">
        <v>78</v>
      </c>
      <c r="C30" s="24" t="s">
        <v>77</v>
      </c>
      <c r="D30" s="26">
        <v>0</v>
      </c>
      <c r="E30" s="27">
        <f>E31+E37</f>
        <v>41500</v>
      </c>
      <c r="F30" s="27">
        <f>F31+F37</f>
        <v>45000</v>
      </c>
      <c r="G30" s="27">
        <f>G31+G37</f>
        <v>60000</v>
      </c>
    </row>
    <row r="31" spans="1:7" s="37" customFormat="1" ht="22.5" customHeight="1" x14ac:dyDescent="0.2">
      <c r="A31" s="24" t="s">
        <v>79</v>
      </c>
      <c r="B31" s="36" t="s">
        <v>80</v>
      </c>
      <c r="C31" s="24" t="s">
        <v>79</v>
      </c>
      <c r="D31" s="26">
        <v>0</v>
      </c>
      <c r="E31" s="27">
        <f>E32+E35</f>
        <v>40000</v>
      </c>
      <c r="F31" s="27">
        <f>F32+F35</f>
        <v>45000</v>
      </c>
      <c r="G31" s="27">
        <f>G32+G35</f>
        <v>60000</v>
      </c>
    </row>
    <row r="32" spans="1:7" s="37" customFormat="1" ht="23.25" customHeight="1" x14ac:dyDescent="0.2">
      <c r="A32" s="24" t="s">
        <v>79</v>
      </c>
      <c r="B32" s="36" t="s">
        <v>81</v>
      </c>
      <c r="C32" s="24" t="s">
        <v>79</v>
      </c>
      <c r="D32" s="26">
        <v>0</v>
      </c>
      <c r="E32" s="27">
        <f t="shared" ref="E32:G32" si="9">E33</f>
        <v>40000</v>
      </c>
      <c r="F32" s="27">
        <f t="shared" si="9"/>
        <v>45000</v>
      </c>
      <c r="G32" s="27">
        <f t="shared" si="9"/>
        <v>60000</v>
      </c>
    </row>
    <row r="33" spans="1:7" s="37" customFormat="1" ht="24" customHeight="1" x14ac:dyDescent="0.2">
      <c r="A33" s="24" t="s">
        <v>79</v>
      </c>
      <c r="B33" s="25" t="s">
        <v>82</v>
      </c>
      <c r="C33" s="24" t="s">
        <v>79</v>
      </c>
      <c r="D33" s="26"/>
      <c r="E33" s="27">
        <v>40000</v>
      </c>
      <c r="F33" s="27">
        <v>45000</v>
      </c>
      <c r="G33" s="27">
        <v>60000</v>
      </c>
    </row>
    <row r="34" spans="1:7" s="37" customFormat="1" ht="24" customHeight="1" x14ac:dyDescent="0.2">
      <c r="A34" s="24"/>
      <c r="B34" s="28" t="s">
        <v>83</v>
      </c>
      <c r="C34" s="29" t="s">
        <v>84</v>
      </c>
      <c r="D34" s="26"/>
      <c r="E34" s="27"/>
      <c r="F34" s="27">
        <v>0</v>
      </c>
      <c r="G34" s="27">
        <v>0</v>
      </c>
    </row>
    <row r="35" spans="1:7" s="37" customFormat="1" ht="25.5" customHeight="1" x14ac:dyDescent="0.2">
      <c r="A35" s="24" t="s">
        <v>85</v>
      </c>
      <c r="B35" s="36" t="s">
        <v>86</v>
      </c>
      <c r="C35" s="24" t="s">
        <v>85</v>
      </c>
      <c r="D35" s="26">
        <v>0</v>
      </c>
      <c r="E35" s="27">
        <f t="shared" ref="E35:G35" si="10">E36</f>
        <v>0</v>
      </c>
      <c r="F35" s="27">
        <f t="shared" si="10"/>
        <v>0</v>
      </c>
      <c r="G35" s="27">
        <f t="shared" si="10"/>
        <v>0</v>
      </c>
    </row>
    <row r="36" spans="1:7" s="37" customFormat="1" ht="47.25" customHeight="1" x14ac:dyDescent="0.2">
      <c r="A36" s="24" t="s">
        <v>87</v>
      </c>
      <c r="B36" s="25" t="s">
        <v>88</v>
      </c>
      <c r="C36" s="24" t="s">
        <v>87</v>
      </c>
      <c r="D36" s="26">
        <v>0</v>
      </c>
      <c r="E36" s="27"/>
      <c r="F36" s="27"/>
      <c r="G36" s="27"/>
    </row>
    <row r="37" spans="1:7" s="37" customFormat="1" ht="25.5" customHeight="1" x14ac:dyDescent="0.2">
      <c r="A37" s="24" t="s">
        <v>89</v>
      </c>
      <c r="B37" s="36" t="s">
        <v>90</v>
      </c>
      <c r="C37" s="24" t="s">
        <v>89</v>
      </c>
      <c r="D37" s="26">
        <f>D38</f>
        <v>1500</v>
      </c>
      <c r="E37" s="27">
        <f t="shared" ref="E37:G37" si="11">E38+E40</f>
        <v>1500</v>
      </c>
      <c r="F37" s="27">
        <f t="shared" si="11"/>
        <v>0</v>
      </c>
      <c r="G37" s="27">
        <f t="shared" si="11"/>
        <v>0</v>
      </c>
    </row>
    <row r="38" spans="1:7" s="37" customFormat="1" ht="26.25" customHeight="1" x14ac:dyDescent="0.2">
      <c r="A38" s="24" t="s">
        <v>89</v>
      </c>
      <c r="B38" s="36" t="s">
        <v>91</v>
      </c>
      <c r="C38" s="24" t="s">
        <v>89</v>
      </c>
      <c r="D38" s="26">
        <f>D39</f>
        <v>1500</v>
      </c>
      <c r="E38" s="27">
        <f t="shared" ref="E38:G38" si="12">E39</f>
        <v>1500</v>
      </c>
      <c r="F38" s="27">
        <f t="shared" si="12"/>
        <v>0</v>
      </c>
      <c r="G38" s="27">
        <f t="shared" si="12"/>
        <v>0</v>
      </c>
    </row>
    <row r="39" spans="1:7" s="37" customFormat="1" ht="25.5" customHeight="1" x14ac:dyDescent="0.2">
      <c r="A39" s="24" t="s">
        <v>89</v>
      </c>
      <c r="B39" s="25" t="s">
        <v>92</v>
      </c>
      <c r="C39" s="24" t="s">
        <v>89</v>
      </c>
      <c r="D39" s="26">
        <v>1500</v>
      </c>
      <c r="E39" s="27">
        <v>1500</v>
      </c>
      <c r="F39" s="27"/>
      <c r="G39" s="27"/>
    </row>
    <row r="40" spans="1:7" s="37" customFormat="1" ht="38.25" customHeight="1" x14ac:dyDescent="0.2">
      <c r="A40" s="24" t="s">
        <v>93</v>
      </c>
      <c r="B40" s="36" t="s">
        <v>94</v>
      </c>
      <c r="C40" s="24" t="s">
        <v>93</v>
      </c>
      <c r="D40" s="26">
        <v>0</v>
      </c>
      <c r="E40" s="27">
        <f t="shared" ref="E40:G40" si="13">E41</f>
        <v>0</v>
      </c>
      <c r="F40" s="27">
        <f t="shared" si="13"/>
        <v>0</v>
      </c>
      <c r="G40" s="27">
        <f t="shared" si="13"/>
        <v>0</v>
      </c>
    </row>
    <row r="41" spans="1:7" s="37" customFormat="1" ht="45" customHeight="1" x14ac:dyDescent="0.2">
      <c r="A41" s="24" t="s">
        <v>95</v>
      </c>
      <c r="B41" s="25" t="s">
        <v>96</v>
      </c>
      <c r="C41" s="24" t="s">
        <v>95</v>
      </c>
      <c r="D41" s="26">
        <v>0</v>
      </c>
      <c r="E41" s="27"/>
      <c r="F41" s="27"/>
      <c r="G41" s="27"/>
    </row>
    <row r="42" spans="1:7" s="37" customFormat="1" ht="12" customHeight="1" x14ac:dyDescent="0.2">
      <c r="A42" s="24" t="s">
        <v>97</v>
      </c>
      <c r="B42" s="36" t="s">
        <v>98</v>
      </c>
      <c r="C42" s="24" t="s">
        <v>97</v>
      </c>
      <c r="D42" s="26">
        <f>D43</f>
        <v>97900</v>
      </c>
      <c r="E42" s="27">
        <f>E43</f>
        <v>247900</v>
      </c>
      <c r="F42" s="27">
        <f t="shared" ref="F42:G42" si="14">F43+F45</f>
        <v>100000</v>
      </c>
      <c r="G42" s="27">
        <f t="shared" si="14"/>
        <v>100000</v>
      </c>
    </row>
    <row r="43" spans="1:7" s="37" customFormat="1" ht="13.5" customHeight="1" x14ac:dyDescent="0.2">
      <c r="A43" s="24" t="s">
        <v>97</v>
      </c>
      <c r="B43" s="36" t="s">
        <v>99</v>
      </c>
      <c r="C43" s="24" t="s">
        <v>97</v>
      </c>
      <c r="D43" s="26">
        <f>D44</f>
        <v>97900</v>
      </c>
      <c r="E43" s="27">
        <f t="shared" ref="E43:G43" si="15">E44</f>
        <v>247900</v>
      </c>
      <c r="F43" s="27">
        <f t="shared" si="15"/>
        <v>100000</v>
      </c>
      <c r="G43" s="27">
        <f t="shared" si="15"/>
        <v>100000</v>
      </c>
    </row>
    <row r="44" spans="1:7" s="37" customFormat="1" ht="12.75" customHeight="1" x14ac:dyDescent="0.2">
      <c r="A44" s="24" t="s">
        <v>100</v>
      </c>
      <c r="B44" s="25" t="s">
        <v>101</v>
      </c>
      <c r="C44" s="24" t="s">
        <v>100</v>
      </c>
      <c r="D44" s="26">
        <v>97900</v>
      </c>
      <c r="E44" s="27">
        <v>247900</v>
      </c>
      <c r="F44" s="27">
        <v>100000</v>
      </c>
      <c r="G44" s="27">
        <v>100000</v>
      </c>
    </row>
    <row r="45" spans="1:7" s="37" customFormat="1" ht="24" customHeight="1" x14ac:dyDescent="0.2">
      <c r="A45" s="24" t="s">
        <v>102</v>
      </c>
      <c r="B45" s="36" t="s">
        <v>103</v>
      </c>
      <c r="C45" s="24" t="s">
        <v>102</v>
      </c>
      <c r="D45" s="26">
        <v>0</v>
      </c>
      <c r="E45" s="27">
        <f t="shared" ref="E45:G45" si="16">E46</f>
        <v>0</v>
      </c>
      <c r="F45" s="27">
        <f t="shared" si="16"/>
        <v>0</v>
      </c>
      <c r="G45" s="27">
        <f t="shared" si="16"/>
        <v>0</v>
      </c>
    </row>
    <row r="46" spans="1:7" s="37" customFormat="1" ht="34.5" customHeight="1" x14ac:dyDescent="0.2">
      <c r="A46" s="24" t="s">
        <v>104</v>
      </c>
      <c r="B46" s="25" t="s">
        <v>105</v>
      </c>
      <c r="C46" s="24" t="s">
        <v>104</v>
      </c>
      <c r="D46" s="26">
        <v>0</v>
      </c>
      <c r="E46" s="27">
        <v>0</v>
      </c>
      <c r="F46" s="27">
        <v>0</v>
      </c>
      <c r="G46" s="27">
        <v>0</v>
      </c>
    </row>
    <row r="47" spans="1:7" s="37" customFormat="1" ht="12" customHeight="1" x14ac:dyDescent="0.2">
      <c r="A47" s="24" t="s">
        <v>106</v>
      </c>
      <c r="B47" s="36" t="s">
        <v>107</v>
      </c>
      <c r="C47" s="24" t="s">
        <v>106</v>
      </c>
      <c r="D47" s="26">
        <f>D48+D52</f>
        <v>49300</v>
      </c>
      <c r="E47" s="27">
        <f>E48+E52</f>
        <v>801674.64</v>
      </c>
      <c r="F47" s="27">
        <f t="shared" ref="F47:G47" si="17">F48+F52</f>
        <v>673000</v>
      </c>
      <c r="G47" s="27">
        <f t="shared" si="17"/>
        <v>607000</v>
      </c>
    </row>
    <row r="48" spans="1:7" s="37" customFormat="1" ht="12" customHeight="1" x14ac:dyDescent="0.2">
      <c r="A48" s="24" t="s">
        <v>108</v>
      </c>
      <c r="B48" s="36" t="s">
        <v>109</v>
      </c>
      <c r="C48" s="24" t="s">
        <v>108</v>
      </c>
      <c r="D48" s="26">
        <f>D49</f>
        <v>16500</v>
      </c>
      <c r="E48" s="27">
        <f t="shared" ref="E48:G49" si="18">E49</f>
        <v>120300</v>
      </c>
      <c r="F48" s="27">
        <f t="shared" si="18"/>
        <v>103000</v>
      </c>
      <c r="G48" s="27">
        <f t="shared" si="18"/>
        <v>103000</v>
      </c>
    </row>
    <row r="49" spans="1:7" s="37" customFormat="1" ht="25.5" customHeight="1" x14ac:dyDescent="0.2">
      <c r="A49" s="24" t="s">
        <v>110</v>
      </c>
      <c r="B49" s="36" t="s">
        <v>111</v>
      </c>
      <c r="C49" s="24" t="s">
        <v>110</v>
      </c>
      <c r="D49" s="26">
        <f>D50</f>
        <v>16500</v>
      </c>
      <c r="E49" s="27">
        <f>E50+E51</f>
        <v>120300</v>
      </c>
      <c r="F49" s="27">
        <f t="shared" si="18"/>
        <v>103000</v>
      </c>
      <c r="G49" s="27">
        <f t="shared" si="18"/>
        <v>103000</v>
      </c>
    </row>
    <row r="50" spans="1:7" s="37" customFormat="1" ht="24.75" customHeight="1" x14ac:dyDescent="0.2">
      <c r="A50" s="24" t="s">
        <v>112</v>
      </c>
      <c r="B50" s="25" t="s">
        <v>113</v>
      </c>
      <c r="C50" s="24" t="s">
        <v>112</v>
      </c>
      <c r="D50" s="26">
        <v>16500</v>
      </c>
      <c r="E50" s="27">
        <v>119500</v>
      </c>
      <c r="F50" s="27">
        <v>103000</v>
      </c>
      <c r="G50" s="27">
        <v>103000</v>
      </c>
    </row>
    <row r="51" spans="1:7" s="37" customFormat="1" ht="24.75" customHeight="1" x14ac:dyDescent="0.2">
      <c r="A51" s="24"/>
      <c r="B51" s="28" t="s">
        <v>114</v>
      </c>
      <c r="C51" s="29" t="s">
        <v>115</v>
      </c>
      <c r="D51" s="26">
        <v>800</v>
      </c>
      <c r="E51" s="27">
        <v>800</v>
      </c>
      <c r="F51" s="27">
        <v>0</v>
      </c>
      <c r="G51" s="27">
        <v>0</v>
      </c>
    </row>
    <row r="52" spans="1:7" s="37" customFormat="1" ht="12.75" customHeight="1" x14ac:dyDescent="0.2">
      <c r="A52" s="24" t="s">
        <v>116</v>
      </c>
      <c r="B52" s="36" t="s">
        <v>117</v>
      </c>
      <c r="C52" s="24" t="s">
        <v>116</v>
      </c>
      <c r="D52" s="26">
        <f>D53+D57</f>
        <v>32800</v>
      </c>
      <c r="E52" s="27">
        <f>E53+E57</f>
        <v>681374.64</v>
      </c>
      <c r="F52" s="27">
        <f t="shared" ref="F52:G52" si="19">F53+F57</f>
        <v>570000</v>
      </c>
      <c r="G52" s="27">
        <f t="shared" si="19"/>
        <v>504000</v>
      </c>
    </row>
    <row r="53" spans="1:7" s="37" customFormat="1" ht="12" customHeight="1" x14ac:dyDescent="0.2">
      <c r="A53" s="24" t="s">
        <v>118</v>
      </c>
      <c r="B53" s="36" t="s">
        <v>119</v>
      </c>
      <c r="C53" s="24" t="s">
        <v>118</v>
      </c>
      <c r="D53" s="26">
        <v>89000</v>
      </c>
      <c r="E53" s="27">
        <v>89000</v>
      </c>
      <c r="F53" s="27">
        <f t="shared" ref="E53:H54" si="20">F54</f>
        <v>0</v>
      </c>
      <c r="G53" s="27">
        <f t="shared" si="20"/>
        <v>0</v>
      </c>
    </row>
    <row r="54" spans="1:7" s="37" customFormat="1" ht="23.25" customHeight="1" x14ac:dyDescent="0.2">
      <c r="A54" s="24" t="s">
        <v>120</v>
      </c>
      <c r="B54" s="36" t="s">
        <v>121</v>
      </c>
      <c r="C54" s="24" t="s">
        <v>120</v>
      </c>
      <c r="D54" s="26">
        <f>D55</f>
        <v>89000</v>
      </c>
      <c r="E54" s="27">
        <f t="shared" si="20"/>
        <v>89000</v>
      </c>
      <c r="F54" s="27">
        <f t="shared" si="20"/>
        <v>0</v>
      </c>
      <c r="G54" s="27">
        <f t="shared" si="20"/>
        <v>0</v>
      </c>
    </row>
    <row r="55" spans="1:7" s="37" customFormat="1" ht="36.75" customHeight="1" x14ac:dyDescent="0.2">
      <c r="A55" s="24" t="s">
        <v>122</v>
      </c>
      <c r="B55" s="25" t="s">
        <v>123</v>
      </c>
      <c r="C55" s="24" t="s">
        <v>122</v>
      </c>
      <c r="D55" s="26">
        <v>89000</v>
      </c>
      <c r="E55" s="27">
        <v>89000</v>
      </c>
      <c r="F55" s="27">
        <v>0</v>
      </c>
      <c r="G55" s="27">
        <v>0</v>
      </c>
    </row>
    <row r="56" spans="1:7" s="37" customFormat="1" ht="36.75" customHeight="1" x14ac:dyDescent="0.2">
      <c r="A56" s="24"/>
      <c r="B56" s="28" t="s">
        <v>124</v>
      </c>
      <c r="C56" s="29" t="s">
        <v>125</v>
      </c>
      <c r="D56" s="26">
        <v>0</v>
      </c>
      <c r="E56" s="27">
        <v>0</v>
      </c>
      <c r="F56" s="27">
        <v>0</v>
      </c>
      <c r="G56" s="27">
        <v>0</v>
      </c>
    </row>
    <row r="57" spans="1:7" s="37" customFormat="1" ht="15" customHeight="1" x14ac:dyDescent="0.2">
      <c r="A57" s="24" t="s">
        <v>126</v>
      </c>
      <c r="B57" s="36" t="s">
        <v>127</v>
      </c>
      <c r="C57" s="24" t="s">
        <v>126</v>
      </c>
      <c r="D57" s="26">
        <f>D58</f>
        <v>-56200</v>
      </c>
      <c r="E57" s="27">
        <f>E58</f>
        <v>592374.64</v>
      </c>
      <c r="F57" s="27">
        <f t="shared" ref="F57:G57" si="21">F59</f>
        <v>570000</v>
      </c>
      <c r="G57" s="27">
        <f t="shared" si="21"/>
        <v>504000</v>
      </c>
    </row>
    <row r="58" spans="1:7" s="37" customFormat="1" ht="22.5" customHeight="1" x14ac:dyDescent="0.2">
      <c r="A58" s="24" t="s">
        <v>128</v>
      </c>
      <c r="B58" s="36" t="s">
        <v>129</v>
      </c>
      <c r="C58" s="24" t="s">
        <v>128</v>
      </c>
      <c r="D58" s="26">
        <f>D59</f>
        <v>-56200</v>
      </c>
      <c r="E58" s="27">
        <f>E59+E60</f>
        <v>592374.64</v>
      </c>
      <c r="F58" s="27">
        <f t="shared" ref="F58:G58" si="22">F59</f>
        <v>570000</v>
      </c>
      <c r="G58" s="27">
        <f t="shared" si="22"/>
        <v>504000</v>
      </c>
    </row>
    <row r="59" spans="1:7" s="37" customFormat="1" ht="46.5" customHeight="1" x14ac:dyDescent="0.2">
      <c r="A59" s="24" t="s">
        <v>130</v>
      </c>
      <c r="B59" s="25" t="s">
        <v>131</v>
      </c>
      <c r="C59" s="24" t="s">
        <v>130</v>
      </c>
      <c r="D59" s="26">
        <v>-56200</v>
      </c>
      <c r="E59" s="27">
        <v>589800</v>
      </c>
      <c r="F59" s="27">
        <v>570000</v>
      </c>
      <c r="G59" s="27">
        <v>504000</v>
      </c>
    </row>
    <row r="60" spans="1:7" s="37" customFormat="1" ht="46.5" customHeight="1" x14ac:dyDescent="0.2">
      <c r="A60" s="24"/>
      <c r="B60" s="28" t="s">
        <v>132</v>
      </c>
      <c r="C60" s="29" t="s">
        <v>133</v>
      </c>
      <c r="D60" s="26">
        <v>2574.64</v>
      </c>
      <c r="E60" s="27">
        <v>2574.64</v>
      </c>
      <c r="F60" s="27">
        <v>0</v>
      </c>
      <c r="G60" s="27">
        <v>0</v>
      </c>
    </row>
    <row r="61" spans="1:7" s="37" customFormat="1" ht="15.75" customHeight="1" x14ac:dyDescent="0.2">
      <c r="A61" s="24" t="s">
        <v>134</v>
      </c>
      <c r="B61" s="36" t="s">
        <v>135</v>
      </c>
      <c r="C61" s="24" t="s">
        <v>134</v>
      </c>
      <c r="D61" s="26">
        <f>D62</f>
        <v>500</v>
      </c>
      <c r="E61" s="27">
        <f t="shared" ref="E61:G62" si="23">E62</f>
        <v>500</v>
      </c>
      <c r="F61" s="27">
        <f t="shared" si="23"/>
        <v>0</v>
      </c>
      <c r="G61" s="27">
        <f t="shared" si="23"/>
        <v>0</v>
      </c>
    </row>
    <row r="62" spans="1:7" s="37" customFormat="1" ht="24" customHeight="1" x14ac:dyDescent="0.2">
      <c r="A62" s="24" t="s">
        <v>136</v>
      </c>
      <c r="B62" s="36" t="s">
        <v>137</v>
      </c>
      <c r="C62" s="24" t="s">
        <v>136</v>
      </c>
      <c r="D62" s="26">
        <f>D63</f>
        <v>500</v>
      </c>
      <c r="E62" s="27">
        <f t="shared" si="23"/>
        <v>500</v>
      </c>
      <c r="F62" s="27">
        <f t="shared" si="23"/>
        <v>0</v>
      </c>
      <c r="G62" s="27">
        <f t="shared" si="23"/>
        <v>0</v>
      </c>
    </row>
    <row r="63" spans="1:7" s="37" customFormat="1" ht="46.5" customHeight="1" x14ac:dyDescent="0.2">
      <c r="A63" s="24" t="s">
        <v>138</v>
      </c>
      <c r="B63" s="25" t="s">
        <v>139</v>
      </c>
      <c r="C63" s="24" t="s">
        <v>138</v>
      </c>
      <c r="D63" s="26">
        <v>500</v>
      </c>
      <c r="E63" s="27">
        <v>500</v>
      </c>
      <c r="F63" s="27">
        <v>0</v>
      </c>
      <c r="G63" s="27">
        <v>0</v>
      </c>
    </row>
    <row r="64" spans="1:7" s="37" customFormat="1" ht="46.5" customHeight="1" x14ac:dyDescent="0.2">
      <c r="A64" s="24"/>
      <c r="B64" s="28" t="s">
        <v>140</v>
      </c>
      <c r="C64" s="29" t="s">
        <v>141</v>
      </c>
      <c r="D64" s="26">
        <f t="shared" ref="D64:E66" si="24">D65</f>
        <v>20074.169999999998</v>
      </c>
      <c r="E64" s="27">
        <f t="shared" si="24"/>
        <v>449737.17</v>
      </c>
      <c r="F64" s="27">
        <v>0</v>
      </c>
      <c r="G64" s="27">
        <v>0</v>
      </c>
    </row>
    <row r="65" spans="1:7" s="37" customFormat="1" ht="46.5" customHeight="1" x14ac:dyDescent="0.2">
      <c r="A65" s="24"/>
      <c r="B65" s="28" t="s">
        <v>142</v>
      </c>
      <c r="C65" s="29" t="s">
        <v>143</v>
      </c>
      <c r="D65" s="26">
        <f t="shared" si="24"/>
        <v>20074.169999999998</v>
      </c>
      <c r="E65" s="27">
        <f t="shared" si="24"/>
        <v>449737.17</v>
      </c>
      <c r="F65" s="27">
        <v>0</v>
      </c>
      <c r="G65" s="27">
        <v>0</v>
      </c>
    </row>
    <row r="66" spans="1:7" s="37" customFormat="1" ht="46.5" customHeight="1" x14ac:dyDescent="0.2">
      <c r="A66" s="24"/>
      <c r="B66" s="28" t="s">
        <v>144</v>
      </c>
      <c r="C66" s="29" t="s">
        <v>145</v>
      </c>
      <c r="D66" s="26">
        <f t="shared" si="24"/>
        <v>20074.169999999998</v>
      </c>
      <c r="E66" s="27">
        <f t="shared" si="24"/>
        <v>449737.17</v>
      </c>
      <c r="F66" s="27">
        <v>0</v>
      </c>
      <c r="G66" s="27">
        <v>0</v>
      </c>
    </row>
    <row r="67" spans="1:7" s="37" customFormat="1" ht="46.5" customHeight="1" x14ac:dyDescent="0.2">
      <c r="A67" s="24"/>
      <c r="B67" s="28" t="s">
        <v>146</v>
      </c>
      <c r="C67" s="29" t="s">
        <v>147</v>
      </c>
      <c r="D67" s="26">
        <v>20074.169999999998</v>
      </c>
      <c r="E67" s="27">
        <v>449737.17</v>
      </c>
      <c r="F67" s="27">
        <v>0</v>
      </c>
      <c r="G67" s="27">
        <v>0</v>
      </c>
    </row>
    <row r="68" spans="1:7" s="37" customFormat="1" ht="46.5" customHeight="1" x14ac:dyDescent="0.2">
      <c r="A68" s="24"/>
      <c r="B68" s="28" t="s">
        <v>148</v>
      </c>
      <c r="C68" s="29" t="s">
        <v>149</v>
      </c>
      <c r="D68" s="26">
        <f t="shared" ref="D68:E70" si="25">D69</f>
        <v>0</v>
      </c>
      <c r="E68" s="27">
        <f>E69</f>
        <v>5000</v>
      </c>
      <c r="F68" s="27">
        <v>0</v>
      </c>
      <c r="G68" s="27">
        <v>0</v>
      </c>
    </row>
    <row r="69" spans="1:7" s="37" customFormat="1" ht="46.5" customHeight="1" x14ac:dyDescent="0.2">
      <c r="A69" s="24"/>
      <c r="B69" s="28" t="s">
        <v>150</v>
      </c>
      <c r="C69" s="29" t="s">
        <v>151</v>
      </c>
      <c r="D69" s="26">
        <f t="shared" si="25"/>
        <v>0</v>
      </c>
      <c r="E69" s="27">
        <f t="shared" si="25"/>
        <v>5000</v>
      </c>
      <c r="F69" s="27">
        <v>0</v>
      </c>
      <c r="G69" s="27">
        <v>0</v>
      </c>
    </row>
    <row r="70" spans="1:7" s="37" customFormat="1" ht="46.5" customHeight="1" x14ac:dyDescent="0.2">
      <c r="A70" s="24"/>
      <c r="B70" s="28" t="s">
        <v>152</v>
      </c>
      <c r="C70" s="29" t="s">
        <v>153</v>
      </c>
      <c r="D70" s="26">
        <f t="shared" si="25"/>
        <v>0</v>
      </c>
      <c r="E70" s="27">
        <f t="shared" si="25"/>
        <v>5000</v>
      </c>
      <c r="F70" s="27">
        <v>0</v>
      </c>
      <c r="G70" s="27">
        <v>0</v>
      </c>
    </row>
    <row r="71" spans="1:7" s="37" customFormat="1" ht="46.5" customHeight="1" x14ac:dyDescent="0.2">
      <c r="A71" s="24"/>
      <c r="B71" s="28" t="s">
        <v>154</v>
      </c>
      <c r="C71" s="29" t="s">
        <v>155</v>
      </c>
      <c r="D71" s="26"/>
      <c r="E71" s="27">
        <v>5000</v>
      </c>
      <c r="F71" s="27">
        <v>0</v>
      </c>
      <c r="G71" s="27">
        <v>0</v>
      </c>
    </row>
    <row r="72" spans="1:7" s="37" customFormat="1" ht="15" customHeight="1" x14ac:dyDescent="0.2">
      <c r="A72" s="24" t="s">
        <v>156</v>
      </c>
      <c r="B72" s="36" t="s">
        <v>157</v>
      </c>
      <c r="C72" s="24" t="s">
        <v>156</v>
      </c>
      <c r="D72" s="26">
        <f>D73+D79+D92</f>
        <v>0</v>
      </c>
      <c r="E72" s="27">
        <f>E73+E92</f>
        <v>4143300</v>
      </c>
      <c r="F72" s="27">
        <f>F73</f>
        <v>3029600</v>
      </c>
      <c r="G72" s="27">
        <f>G73</f>
        <v>2953700</v>
      </c>
    </row>
    <row r="73" spans="1:7" s="37" customFormat="1" ht="24.75" customHeight="1" x14ac:dyDescent="0.2">
      <c r="A73" s="24" t="s">
        <v>158</v>
      </c>
      <c r="B73" s="36" t="s">
        <v>159</v>
      </c>
      <c r="C73" s="24" t="s">
        <v>158</v>
      </c>
      <c r="D73" s="26">
        <v>0</v>
      </c>
      <c r="E73" s="27">
        <f>E74+E86+E89</f>
        <v>4108300</v>
      </c>
      <c r="F73" s="27">
        <f>F74+F79+F86</f>
        <v>3029600</v>
      </c>
      <c r="G73" s="27">
        <f>G74+G79+G86</f>
        <v>2953700</v>
      </c>
    </row>
    <row r="74" spans="1:7" s="37" customFormat="1" ht="15.75" customHeight="1" x14ac:dyDescent="0.2">
      <c r="A74" s="24" t="s">
        <v>160</v>
      </c>
      <c r="B74" s="36" t="s">
        <v>161</v>
      </c>
      <c r="C74" s="24" t="s">
        <v>160</v>
      </c>
      <c r="D74" s="26">
        <v>0</v>
      </c>
      <c r="E74" s="27">
        <f>E75+E77</f>
        <v>3306600</v>
      </c>
      <c r="F74" s="27">
        <f t="shared" ref="F74:G74" si="26">F75+F77</f>
        <v>2926600</v>
      </c>
      <c r="G74" s="27">
        <f t="shared" si="26"/>
        <v>2846600</v>
      </c>
    </row>
    <row r="75" spans="1:7" s="37" customFormat="1" ht="24.75" customHeight="1" x14ac:dyDescent="0.2">
      <c r="A75" s="24" t="s">
        <v>162</v>
      </c>
      <c r="B75" s="36" t="s">
        <v>163</v>
      </c>
      <c r="C75" s="24" t="s">
        <v>164</v>
      </c>
      <c r="D75" s="26">
        <v>0</v>
      </c>
      <c r="E75" s="27">
        <v>3302000</v>
      </c>
      <c r="F75" s="27">
        <v>2922000</v>
      </c>
      <c r="G75" s="27">
        <v>2842000</v>
      </c>
    </row>
    <row r="76" spans="1:7" s="37" customFormat="1" ht="25.5" customHeight="1" x14ac:dyDescent="0.2">
      <c r="A76" s="24" t="s">
        <v>165</v>
      </c>
      <c r="B76" s="25" t="s">
        <v>166</v>
      </c>
      <c r="C76" s="24" t="s">
        <v>167</v>
      </c>
      <c r="D76" s="26">
        <v>0</v>
      </c>
      <c r="E76" s="27">
        <v>3302000</v>
      </c>
      <c r="F76" s="27">
        <v>2922600</v>
      </c>
      <c r="G76" s="27">
        <v>2842000</v>
      </c>
    </row>
    <row r="77" spans="1:7" s="37" customFormat="1" ht="24.75" customHeight="1" x14ac:dyDescent="0.2">
      <c r="A77" s="24" t="s">
        <v>168</v>
      </c>
      <c r="B77" s="36" t="s">
        <v>169</v>
      </c>
      <c r="C77" s="24" t="s">
        <v>168</v>
      </c>
      <c r="D77" s="26">
        <v>0</v>
      </c>
      <c r="E77" s="27">
        <v>4600</v>
      </c>
      <c r="F77" s="27">
        <v>4600</v>
      </c>
      <c r="G77" s="27">
        <v>4600</v>
      </c>
    </row>
    <row r="78" spans="1:7" s="37" customFormat="1" ht="26.25" customHeight="1" x14ac:dyDescent="0.2">
      <c r="A78" s="24" t="s">
        <v>170</v>
      </c>
      <c r="B78" s="25" t="s">
        <v>171</v>
      </c>
      <c r="C78" s="24" t="s">
        <v>170</v>
      </c>
      <c r="D78" s="26">
        <v>0</v>
      </c>
      <c r="E78" s="27">
        <v>4600</v>
      </c>
      <c r="F78" s="27">
        <v>4600</v>
      </c>
      <c r="G78" s="27">
        <v>4600</v>
      </c>
    </row>
    <row r="79" spans="1:7" s="37" customFormat="1" ht="24" customHeight="1" x14ac:dyDescent="0.2">
      <c r="A79" s="24" t="s">
        <v>172</v>
      </c>
      <c r="B79" s="25" t="s">
        <v>173</v>
      </c>
      <c r="C79" s="24" t="s">
        <v>172</v>
      </c>
      <c r="D79" s="26">
        <v>0</v>
      </c>
      <c r="E79" s="27">
        <f>E80+E82+E84</f>
        <v>0</v>
      </c>
      <c r="F79" s="27">
        <f>F80+F82+F84</f>
        <v>0</v>
      </c>
      <c r="G79" s="27">
        <f>G80+G82+G84</f>
        <v>0</v>
      </c>
    </row>
    <row r="80" spans="1:7" s="37" customFormat="1" ht="24" customHeight="1" x14ac:dyDescent="0.2">
      <c r="A80" s="24" t="s">
        <v>174</v>
      </c>
      <c r="B80" s="25" t="s">
        <v>175</v>
      </c>
      <c r="C80" s="24" t="s">
        <v>174</v>
      </c>
      <c r="D80" s="26">
        <v>0</v>
      </c>
      <c r="E80" s="27">
        <f t="shared" ref="E80:G80" si="27">E81</f>
        <v>0</v>
      </c>
      <c r="F80" s="27">
        <f t="shared" si="27"/>
        <v>0</v>
      </c>
      <c r="G80" s="27">
        <f t="shared" si="27"/>
        <v>0</v>
      </c>
    </row>
    <row r="81" spans="1:7" s="37" customFormat="1" ht="25.5" customHeight="1" x14ac:dyDescent="0.2">
      <c r="A81" s="24" t="s">
        <v>176</v>
      </c>
      <c r="B81" s="25" t="s">
        <v>177</v>
      </c>
      <c r="C81" s="24" t="s">
        <v>176</v>
      </c>
      <c r="D81" s="26">
        <v>0</v>
      </c>
      <c r="E81" s="27">
        <v>0</v>
      </c>
      <c r="F81" s="27">
        <v>0</v>
      </c>
      <c r="G81" s="27">
        <v>0</v>
      </c>
    </row>
    <row r="82" spans="1:7" s="37" customFormat="1" ht="32.25" customHeight="1" x14ac:dyDescent="0.2">
      <c r="A82" s="24" t="s">
        <v>178</v>
      </c>
      <c r="B82" s="25" t="s">
        <v>179</v>
      </c>
      <c r="C82" s="24" t="s">
        <v>178</v>
      </c>
      <c r="D82" s="26">
        <v>0</v>
      </c>
      <c r="E82" s="27">
        <f t="shared" ref="E82:G82" si="28">E83</f>
        <v>0</v>
      </c>
      <c r="F82" s="27">
        <f t="shared" si="28"/>
        <v>0</v>
      </c>
      <c r="G82" s="27">
        <f t="shared" si="28"/>
        <v>0</v>
      </c>
    </row>
    <row r="83" spans="1:7" s="37" customFormat="1" ht="39" customHeight="1" x14ac:dyDescent="0.2">
      <c r="A83" s="24" t="s">
        <v>180</v>
      </c>
      <c r="B83" s="25" t="s">
        <v>181</v>
      </c>
      <c r="C83" s="24" t="s">
        <v>180</v>
      </c>
      <c r="D83" s="26">
        <v>0</v>
      </c>
      <c r="E83" s="27">
        <v>0</v>
      </c>
      <c r="F83" s="27">
        <v>0</v>
      </c>
      <c r="G83" s="27">
        <v>0</v>
      </c>
    </row>
    <row r="84" spans="1:7" s="37" customFormat="1" ht="13.5" customHeight="1" x14ac:dyDescent="0.2">
      <c r="A84" s="24" t="s">
        <v>182</v>
      </c>
      <c r="B84" s="25" t="s">
        <v>183</v>
      </c>
      <c r="C84" s="24" t="s">
        <v>182</v>
      </c>
      <c r="D84" s="26">
        <v>0</v>
      </c>
      <c r="E84" s="27">
        <f t="shared" ref="E84:G84" si="29">E85</f>
        <v>0</v>
      </c>
      <c r="F84" s="27">
        <f t="shared" si="29"/>
        <v>0</v>
      </c>
      <c r="G84" s="27">
        <f t="shared" si="29"/>
        <v>0</v>
      </c>
    </row>
    <row r="85" spans="1:7" s="37" customFormat="1" ht="12.75" customHeight="1" x14ac:dyDescent="0.2">
      <c r="A85" s="24" t="s">
        <v>184</v>
      </c>
      <c r="B85" s="25" t="s">
        <v>185</v>
      </c>
      <c r="C85" s="24" t="s">
        <v>184</v>
      </c>
      <c r="D85" s="26">
        <v>0</v>
      </c>
      <c r="E85" s="27">
        <v>0</v>
      </c>
      <c r="F85" s="27">
        <v>0</v>
      </c>
      <c r="G85" s="27">
        <v>0</v>
      </c>
    </row>
    <row r="86" spans="1:7" s="37" customFormat="1" ht="13.5" customHeight="1" x14ac:dyDescent="0.2">
      <c r="A86" s="24" t="s">
        <v>186</v>
      </c>
      <c r="B86" s="36" t="s">
        <v>187</v>
      </c>
      <c r="C86" s="24" t="s">
        <v>186</v>
      </c>
      <c r="D86" s="26">
        <v>0</v>
      </c>
      <c r="E86" s="27">
        <f t="shared" ref="E86:G87" si="30">E87</f>
        <v>102000</v>
      </c>
      <c r="F86" s="27">
        <f t="shared" si="30"/>
        <v>103000</v>
      </c>
      <c r="G86" s="27">
        <f t="shared" si="30"/>
        <v>107100</v>
      </c>
    </row>
    <row r="87" spans="1:7" s="37" customFormat="1" ht="24.75" customHeight="1" x14ac:dyDescent="0.2">
      <c r="A87" s="24" t="s">
        <v>188</v>
      </c>
      <c r="B87" s="36" t="s">
        <v>189</v>
      </c>
      <c r="C87" s="24" t="s">
        <v>188</v>
      </c>
      <c r="D87" s="26">
        <v>0</v>
      </c>
      <c r="E87" s="27">
        <f t="shared" si="30"/>
        <v>102000</v>
      </c>
      <c r="F87" s="27">
        <f t="shared" si="30"/>
        <v>103000</v>
      </c>
      <c r="G87" s="27">
        <f t="shared" si="30"/>
        <v>107100</v>
      </c>
    </row>
    <row r="88" spans="1:7" s="37" customFormat="1" ht="25.5" customHeight="1" x14ac:dyDescent="0.2">
      <c r="A88" s="24" t="s">
        <v>190</v>
      </c>
      <c r="B88" s="25" t="s">
        <v>191</v>
      </c>
      <c r="C88" s="24" t="s">
        <v>190</v>
      </c>
      <c r="D88" s="26">
        <v>0</v>
      </c>
      <c r="E88" s="27">
        <v>102000</v>
      </c>
      <c r="F88" s="27">
        <v>103000</v>
      </c>
      <c r="G88" s="27">
        <v>107100</v>
      </c>
    </row>
    <row r="89" spans="1:7" s="37" customFormat="1" ht="15" customHeight="1" x14ac:dyDescent="0.2">
      <c r="A89" s="24"/>
      <c r="B89" s="25" t="s">
        <v>192</v>
      </c>
      <c r="C89" s="24" t="s">
        <v>193</v>
      </c>
      <c r="D89" s="26">
        <f>D90</f>
        <v>600000</v>
      </c>
      <c r="E89" s="27">
        <f>E90</f>
        <v>699700</v>
      </c>
      <c r="F89" s="27">
        <v>0</v>
      </c>
      <c r="G89" s="27">
        <v>0</v>
      </c>
    </row>
    <row r="90" spans="1:7" s="37" customFormat="1" ht="26.25" customHeight="1" x14ac:dyDescent="0.2">
      <c r="A90" s="24"/>
      <c r="B90" s="25" t="s">
        <v>194</v>
      </c>
      <c r="C90" s="24" t="s">
        <v>195</v>
      </c>
      <c r="D90" s="26">
        <f>D91</f>
        <v>600000</v>
      </c>
      <c r="E90" s="27">
        <f>E91</f>
        <v>699700</v>
      </c>
      <c r="F90" s="27">
        <v>0</v>
      </c>
      <c r="G90" s="27">
        <v>0</v>
      </c>
    </row>
    <row r="91" spans="1:7" s="37" customFormat="1" ht="25.5" customHeight="1" x14ac:dyDescent="0.2">
      <c r="A91" s="24"/>
      <c r="B91" s="25" t="s">
        <v>196</v>
      </c>
      <c r="C91" s="24" t="s">
        <v>197</v>
      </c>
      <c r="D91" s="26">
        <v>600000</v>
      </c>
      <c r="E91" s="27">
        <v>699700</v>
      </c>
      <c r="F91" s="27">
        <v>0</v>
      </c>
      <c r="G91" s="27">
        <v>0</v>
      </c>
    </row>
    <row r="92" spans="1:7" s="37" customFormat="1" ht="23.25" customHeight="1" x14ac:dyDescent="0.2">
      <c r="A92" s="38" t="s">
        <v>198</v>
      </c>
      <c r="B92" s="25" t="s">
        <v>199</v>
      </c>
      <c r="C92" s="38" t="s">
        <v>200</v>
      </c>
      <c r="D92" s="39">
        <f>D93</f>
        <v>0</v>
      </c>
      <c r="E92" s="40">
        <f>E93</f>
        <v>35000</v>
      </c>
      <c r="F92" s="40">
        <v>0</v>
      </c>
      <c r="G92" s="40">
        <v>0</v>
      </c>
    </row>
    <row r="93" spans="1:7" s="37" customFormat="1" ht="27" customHeight="1" thickBot="1" x14ac:dyDescent="0.25">
      <c r="A93" s="41" t="s">
        <v>201</v>
      </c>
      <c r="B93" s="42" t="s">
        <v>202</v>
      </c>
      <c r="C93" s="43" t="s">
        <v>203</v>
      </c>
      <c r="D93" s="44">
        <f>D94</f>
        <v>0</v>
      </c>
      <c r="E93" s="40">
        <f>E94</f>
        <v>35000</v>
      </c>
      <c r="F93" s="40">
        <v>0</v>
      </c>
      <c r="G93" s="40">
        <v>0</v>
      </c>
    </row>
    <row r="94" spans="1:7" s="37" customFormat="1" ht="27" customHeight="1" x14ac:dyDescent="0.2">
      <c r="B94" s="42" t="s">
        <v>204</v>
      </c>
      <c r="C94" s="45" t="s">
        <v>205</v>
      </c>
      <c r="D94" s="46">
        <v>0</v>
      </c>
      <c r="E94" s="47">
        <v>35000</v>
      </c>
      <c r="F94" s="48">
        <v>0</v>
      </c>
      <c r="G94" s="47">
        <v>0</v>
      </c>
    </row>
    <row r="95" spans="1:7" s="37" customFormat="1" x14ac:dyDescent="0.2"/>
  </sheetData>
  <mergeCells count="6">
    <mergeCell ref="F1:G1"/>
    <mergeCell ref="A2:G3"/>
    <mergeCell ref="A6:A7"/>
    <mergeCell ref="C6:C7"/>
    <mergeCell ref="D6:D7"/>
    <mergeCell ref="E6:G6"/>
  </mergeCells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F1" workbookViewId="0">
      <selection activeCell="F1" sqref="A1:XFD1048576"/>
    </sheetView>
  </sheetViews>
  <sheetFormatPr defaultRowHeight="12.75" x14ac:dyDescent="0.2"/>
  <cols>
    <col min="1" max="1" width="0.140625" style="84" hidden="1" customWidth="1"/>
    <col min="2" max="4" width="10.28515625" style="84" hidden="1" customWidth="1"/>
    <col min="5" max="5" width="3.140625" style="84" hidden="1" customWidth="1"/>
    <col min="6" max="8" width="9.140625" style="90"/>
    <col min="9" max="9" width="30.85546875" style="90" customWidth="1"/>
    <col min="10" max="11" width="5.5703125" style="91" customWidth="1"/>
    <col min="12" max="12" width="0.28515625" style="91" hidden="1" customWidth="1"/>
    <col min="13" max="13" width="5.140625" style="91" hidden="1" customWidth="1"/>
    <col min="14" max="14" width="9.85546875" style="91" customWidth="1"/>
    <col min="15" max="15" width="11.5703125" style="91" customWidth="1"/>
    <col min="16" max="16" width="11.85546875" style="91" customWidth="1"/>
    <col min="17" max="17" width="11.7109375" style="91" customWidth="1"/>
  </cols>
  <sheetData>
    <row r="1" spans="1:21" x14ac:dyDescent="0.2">
      <c r="A1" s="49"/>
      <c r="B1" s="49"/>
      <c r="C1" s="49"/>
      <c r="D1" s="49"/>
      <c r="E1" s="49"/>
      <c r="F1" s="50"/>
      <c r="G1" s="50"/>
      <c r="H1" s="50"/>
      <c r="I1" s="50"/>
      <c r="J1" s="51"/>
      <c r="K1" s="51"/>
      <c r="L1" s="52"/>
      <c r="M1" s="52"/>
      <c r="N1" s="52"/>
      <c r="O1" s="342" t="s">
        <v>206</v>
      </c>
      <c r="P1" s="342"/>
      <c r="Q1" s="342"/>
    </row>
    <row r="2" spans="1:21" x14ac:dyDescent="0.2">
      <c r="A2" s="49"/>
      <c r="B2" s="49"/>
      <c r="C2" s="49"/>
      <c r="D2" s="49"/>
      <c r="E2" s="49"/>
      <c r="F2" s="50"/>
      <c r="G2" s="50"/>
      <c r="H2" s="50"/>
      <c r="I2" s="50"/>
      <c r="J2" s="51"/>
      <c r="K2" s="51"/>
      <c r="L2" s="52"/>
      <c r="M2" s="52"/>
      <c r="N2" s="52"/>
      <c r="O2" s="342" t="s">
        <v>207</v>
      </c>
      <c r="P2" s="342"/>
      <c r="Q2" s="342"/>
    </row>
    <row r="3" spans="1:21" x14ac:dyDescent="0.2">
      <c r="A3" s="49"/>
      <c r="B3" s="49"/>
      <c r="C3" s="49"/>
      <c r="D3" s="49"/>
      <c r="E3" s="49"/>
      <c r="F3" s="50"/>
      <c r="G3" s="50"/>
      <c r="H3" s="50"/>
      <c r="I3" s="50"/>
      <c r="J3" s="51"/>
      <c r="K3" s="51"/>
      <c r="L3" s="52"/>
      <c r="M3" s="52"/>
      <c r="N3" s="52"/>
      <c r="O3" s="342" t="s">
        <v>208</v>
      </c>
      <c r="P3" s="342"/>
      <c r="Q3" s="342"/>
    </row>
    <row r="4" spans="1:21" x14ac:dyDescent="0.2">
      <c r="A4" s="49"/>
      <c r="B4" s="49"/>
      <c r="C4" s="49"/>
      <c r="D4" s="49"/>
      <c r="E4" s="49"/>
      <c r="F4" s="50"/>
      <c r="G4" s="50"/>
      <c r="H4" s="50"/>
      <c r="I4" s="50"/>
      <c r="J4" s="51"/>
      <c r="K4" s="51"/>
      <c r="L4" s="52"/>
      <c r="M4" s="52"/>
      <c r="N4" s="52"/>
      <c r="O4" s="342" t="s">
        <v>209</v>
      </c>
      <c r="P4" s="342"/>
      <c r="Q4" s="342"/>
    </row>
    <row r="5" spans="1:21" x14ac:dyDescent="0.2">
      <c r="A5" s="49"/>
      <c r="B5" s="49"/>
      <c r="C5" s="49"/>
      <c r="D5" s="49"/>
      <c r="E5" s="49"/>
      <c r="F5" s="50"/>
      <c r="G5" s="50"/>
      <c r="H5" s="50"/>
      <c r="I5" s="50"/>
      <c r="J5" s="51"/>
      <c r="K5" s="51"/>
      <c r="L5" s="52"/>
      <c r="M5" s="52"/>
      <c r="N5" s="52"/>
      <c r="O5" s="51"/>
      <c r="P5" s="51"/>
      <c r="Q5" s="51"/>
    </row>
    <row r="6" spans="1:21" ht="12.75" customHeight="1" x14ac:dyDescent="0.2">
      <c r="A6" s="343" t="s">
        <v>210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21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54"/>
      <c r="O7" s="55"/>
      <c r="P7" s="55"/>
      <c r="Q7" s="56" t="s">
        <v>211</v>
      </c>
    </row>
    <row r="8" spans="1:21" ht="13.5" thickBot="1" x14ac:dyDescent="0.25">
      <c r="A8" s="57"/>
      <c r="B8" s="58" t="s">
        <v>212</v>
      </c>
      <c r="C8" s="57"/>
      <c r="D8" s="57"/>
      <c r="E8" s="57"/>
      <c r="F8" s="59"/>
      <c r="G8" s="59"/>
      <c r="H8" s="59"/>
      <c r="I8" s="59"/>
      <c r="J8" s="60"/>
      <c r="K8" s="60"/>
      <c r="L8" s="60"/>
      <c r="M8" s="60"/>
      <c r="N8" s="60"/>
      <c r="O8" s="55"/>
      <c r="P8" s="55"/>
      <c r="Q8" s="55"/>
    </row>
    <row r="9" spans="1:21" ht="51" x14ac:dyDescent="0.2">
      <c r="A9" s="349" t="s">
        <v>213</v>
      </c>
      <c r="B9" s="350"/>
      <c r="C9" s="350"/>
      <c r="D9" s="350"/>
      <c r="E9" s="350"/>
      <c r="F9" s="350"/>
      <c r="G9" s="350"/>
      <c r="H9" s="350"/>
      <c r="I9" s="350"/>
      <c r="J9" s="61" t="s">
        <v>214</v>
      </c>
      <c r="K9" s="61" t="s">
        <v>215</v>
      </c>
      <c r="L9" s="61" t="s">
        <v>216</v>
      </c>
      <c r="M9" s="61" t="s">
        <v>217</v>
      </c>
      <c r="N9" s="61" t="s">
        <v>35</v>
      </c>
      <c r="O9" s="61">
        <v>2021</v>
      </c>
      <c r="P9" s="61">
        <v>2022</v>
      </c>
      <c r="Q9" s="62">
        <v>2023</v>
      </c>
    </row>
    <row r="10" spans="1:21" x14ac:dyDescent="0.2">
      <c r="A10" s="351" t="s">
        <v>218</v>
      </c>
      <c r="B10" s="348"/>
      <c r="C10" s="348"/>
      <c r="D10" s="348"/>
      <c r="E10" s="348"/>
      <c r="F10" s="348"/>
      <c r="G10" s="348"/>
      <c r="H10" s="348"/>
      <c r="I10" s="348"/>
      <c r="J10" s="63">
        <v>1</v>
      </c>
      <c r="K10" s="63">
        <v>0</v>
      </c>
      <c r="L10" s="64">
        <v>0</v>
      </c>
      <c r="M10" s="65">
        <v>0</v>
      </c>
      <c r="N10" s="66">
        <f>N11+N12</f>
        <v>210647.71999999997</v>
      </c>
      <c r="O10" s="67">
        <f>O11+O12+O13+O14+O15</f>
        <v>3339274.1500000004</v>
      </c>
      <c r="P10" s="67">
        <f>P11+P12+P13</f>
        <v>2315900</v>
      </c>
      <c r="Q10" s="68">
        <f>Q11+Q12+Q13</f>
        <v>2220600</v>
      </c>
    </row>
    <row r="11" spans="1:21" s="1" customFormat="1" ht="12.75" customHeight="1" x14ac:dyDescent="0.2">
      <c r="A11" s="69"/>
      <c r="B11" s="70"/>
      <c r="C11" s="345" t="s">
        <v>219</v>
      </c>
      <c r="D11" s="345"/>
      <c r="E11" s="345"/>
      <c r="F11" s="345"/>
      <c r="G11" s="345"/>
      <c r="H11" s="345"/>
      <c r="I11" s="345"/>
      <c r="J11" s="71">
        <v>1</v>
      </c>
      <c r="K11" s="71">
        <v>2</v>
      </c>
      <c r="L11" s="72">
        <v>0</v>
      </c>
      <c r="M11" s="73">
        <v>0</v>
      </c>
      <c r="N11" s="74">
        <v>136575.79999999999</v>
      </c>
      <c r="O11" s="75">
        <v>957024.22</v>
      </c>
      <c r="P11" s="75">
        <v>767248.8</v>
      </c>
      <c r="Q11" s="76">
        <v>651000</v>
      </c>
      <c r="R11" s="341"/>
      <c r="S11" s="394"/>
      <c r="T11" s="394"/>
      <c r="U11" s="394"/>
    </row>
    <row r="12" spans="1:21" s="1" customFormat="1" ht="12.75" customHeight="1" x14ac:dyDescent="0.2">
      <c r="A12" s="69"/>
      <c r="B12" s="70"/>
      <c r="C12" s="101"/>
      <c r="D12" s="101"/>
      <c r="E12" s="345" t="s">
        <v>220</v>
      </c>
      <c r="F12" s="345"/>
      <c r="G12" s="345"/>
      <c r="H12" s="345"/>
      <c r="I12" s="345"/>
      <c r="J12" s="71">
        <v>1</v>
      </c>
      <c r="K12" s="71">
        <v>4</v>
      </c>
      <c r="L12" s="72">
        <v>0</v>
      </c>
      <c r="M12" s="73">
        <v>0</v>
      </c>
      <c r="N12" s="74">
        <v>74071.92</v>
      </c>
      <c r="O12" s="75">
        <v>2337447.4300000002</v>
      </c>
      <c r="P12" s="75">
        <v>1520551.2</v>
      </c>
      <c r="Q12" s="76">
        <v>1541500</v>
      </c>
    </row>
    <row r="13" spans="1:21" s="1" customFormat="1" ht="12.75" customHeight="1" x14ac:dyDescent="0.2">
      <c r="A13" s="69"/>
      <c r="B13" s="70"/>
      <c r="C13" s="101"/>
      <c r="D13" s="101"/>
      <c r="E13" s="101"/>
      <c r="F13" s="345" t="s">
        <v>221</v>
      </c>
      <c r="G13" s="345"/>
      <c r="H13" s="345"/>
      <c r="I13" s="345"/>
      <c r="J13" s="71">
        <v>1</v>
      </c>
      <c r="K13" s="71">
        <v>6</v>
      </c>
      <c r="L13" s="72">
        <v>0</v>
      </c>
      <c r="M13" s="73">
        <v>0</v>
      </c>
      <c r="N13" s="74">
        <v>0</v>
      </c>
      <c r="O13" s="75">
        <v>28100</v>
      </c>
      <c r="P13" s="75">
        <v>28100</v>
      </c>
      <c r="Q13" s="76">
        <v>28100</v>
      </c>
    </row>
    <row r="14" spans="1:21" s="1" customFormat="1" ht="12.75" customHeight="1" x14ac:dyDescent="0.2">
      <c r="A14" s="77"/>
      <c r="B14" s="78"/>
      <c r="C14" s="79"/>
      <c r="D14" s="79"/>
      <c r="E14" s="79"/>
      <c r="F14" s="330" t="s">
        <v>222</v>
      </c>
      <c r="G14" s="330"/>
      <c r="H14" s="330"/>
      <c r="I14" s="331"/>
      <c r="J14" s="71">
        <v>1</v>
      </c>
      <c r="K14" s="71">
        <v>11</v>
      </c>
      <c r="L14" s="72"/>
      <c r="M14" s="73"/>
      <c r="N14" s="74">
        <v>0</v>
      </c>
      <c r="O14" s="75">
        <v>15000</v>
      </c>
      <c r="P14" s="75">
        <v>0</v>
      </c>
      <c r="Q14" s="76">
        <v>0</v>
      </c>
    </row>
    <row r="15" spans="1:21" s="1" customFormat="1" ht="12.75" customHeight="1" x14ac:dyDescent="0.2">
      <c r="A15" s="77"/>
      <c r="B15" s="78"/>
      <c r="C15" s="79"/>
      <c r="D15" s="79"/>
      <c r="E15" s="79"/>
      <c r="F15" s="333" t="s">
        <v>223</v>
      </c>
      <c r="G15" s="330"/>
      <c r="H15" s="330"/>
      <c r="I15" s="331"/>
      <c r="J15" s="63">
        <v>1</v>
      </c>
      <c r="K15" s="63">
        <v>13</v>
      </c>
      <c r="L15" s="64">
        <v>0</v>
      </c>
      <c r="M15" s="65">
        <v>0</v>
      </c>
      <c r="N15" s="66">
        <v>0</v>
      </c>
      <c r="O15" s="67">
        <v>1702.5</v>
      </c>
      <c r="P15" s="67">
        <v>0</v>
      </c>
      <c r="Q15" s="68">
        <v>0</v>
      </c>
    </row>
    <row r="16" spans="1:21" x14ac:dyDescent="0.2">
      <c r="A16" s="335" t="s">
        <v>224</v>
      </c>
      <c r="B16" s="336"/>
      <c r="C16" s="336"/>
      <c r="D16" s="336"/>
      <c r="E16" s="336"/>
      <c r="F16" s="336"/>
      <c r="G16" s="336"/>
      <c r="H16" s="336"/>
      <c r="I16" s="337"/>
      <c r="J16" s="63">
        <v>2</v>
      </c>
      <c r="K16" s="63">
        <v>0</v>
      </c>
      <c r="L16" s="64">
        <v>0</v>
      </c>
      <c r="M16" s="65">
        <v>0</v>
      </c>
      <c r="N16" s="66">
        <v>0</v>
      </c>
      <c r="O16" s="67">
        <f>O17</f>
        <v>102000</v>
      </c>
      <c r="P16" s="67">
        <f t="shared" ref="P16:Q16" si="0">P17</f>
        <v>103000</v>
      </c>
      <c r="Q16" s="68">
        <f t="shared" si="0"/>
        <v>107100</v>
      </c>
    </row>
    <row r="17" spans="1:17" s="1" customFormat="1" ht="12.75" customHeight="1" x14ac:dyDescent="0.2">
      <c r="A17" s="69"/>
      <c r="B17" s="70"/>
      <c r="C17" s="329" t="s">
        <v>225</v>
      </c>
      <c r="D17" s="330"/>
      <c r="E17" s="330"/>
      <c r="F17" s="330"/>
      <c r="G17" s="330"/>
      <c r="H17" s="330"/>
      <c r="I17" s="331"/>
      <c r="J17" s="71">
        <v>2</v>
      </c>
      <c r="K17" s="71">
        <v>3</v>
      </c>
      <c r="L17" s="72">
        <v>0</v>
      </c>
      <c r="M17" s="73">
        <v>0</v>
      </c>
      <c r="N17" s="74">
        <v>0</v>
      </c>
      <c r="O17" s="75">
        <v>102000</v>
      </c>
      <c r="P17" s="75">
        <v>103000</v>
      </c>
      <c r="Q17" s="76">
        <v>107100</v>
      </c>
    </row>
    <row r="18" spans="1:17" ht="12.75" customHeight="1" x14ac:dyDescent="0.2">
      <c r="A18" s="335" t="s">
        <v>226</v>
      </c>
      <c r="B18" s="336"/>
      <c r="C18" s="336"/>
      <c r="D18" s="336"/>
      <c r="E18" s="336"/>
      <c r="F18" s="336"/>
      <c r="G18" s="336"/>
      <c r="H18" s="336"/>
      <c r="I18" s="337"/>
      <c r="J18" s="63">
        <v>3</v>
      </c>
      <c r="K18" s="63">
        <v>0</v>
      </c>
      <c r="L18" s="64">
        <v>0</v>
      </c>
      <c r="M18" s="65">
        <v>0</v>
      </c>
      <c r="N18" s="66">
        <v>4892</v>
      </c>
      <c r="O18" s="67">
        <v>122192</v>
      </c>
      <c r="P18" s="67">
        <f>P19+P20</f>
        <v>4119</v>
      </c>
      <c r="Q18" s="68">
        <f>Q19+Q20</f>
        <v>0</v>
      </c>
    </row>
    <row r="19" spans="1:17" s="1" customFormat="1" ht="12.75" customHeight="1" x14ac:dyDescent="0.2">
      <c r="A19" s="69"/>
      <c r="B19" s="70"/>
      <c r="C19" s="338" t="s">
        <v>227</v>
      </c>
      <c r="D19" s="339"/>
      <c r="E19" s="339"/>
      <c r="F19" s="339"/>
      <c r="G19" s="339"/>
      <c r="H19" s="339"/>
      <c r="I19" s="340"/>
      <c r="J19" s="71">
        <v>3</v>
      </c>
      <c r="K19" s="71">
        <v>10</v>
      </c>
      <c r="L19" s="72">
        <v>0</v>
      </c>
      <c r="M19" s="73">
        <v>0</v>
      </c>
      <c r="N19" s="74">
        <v>4892</v>
      </c>
      <c r="O19" s="75">
        <v>122192</v>
      </c>
      <c r="P19" s="75">
        <v>0</v>
      </c>
      <c r="Q19" s="76">
        <v>0</v>
      </c>
    </row>
    <row r="20" spans="1:17" s="1" customFormat="1" ht="12.75" customHeight="1" x14ac:dyDescent="0.2">
      <c r="A20" s="69"/>
      <c r="B20" s="70"/>
      <c r="C20" s="101"/>
      <c r="D20" s="101"/>
      <c r="E20" s="101"/>
      <c r="F20" s="345" t="s">
        <v>228</v>
      </c>
      <c r="G20" s="345"/>
      <c r="H20" s="345"/>
      <c r="I20" s="345"/>
      <c r="J20" s="71">
        <v>3</v>
      </c>
      <c r="K20" s="71">
        <v>14</v>
      </c>
      <c r="L20" s="72">
        <v>0</v>
      </c>
      <c r="M20" s="73">
        <v>0</v>
      </c>
      <c r="N20" s="74">
        <v>0</v>
      </c>
      <c r="O20" s="75">
        <v>0</v>
      </c>
      <c r="P20" s="75">
        <v>4119</v>
      </c>
      <c r="Q20" s="76">
        <v>0</v>
      </c>
    </row>
    <row r="21" spans="1:17" ht="12.75" customHeight="1" x14ac:dyDescent="0.2">
      <c r="A21" s="335" t="s">
        <v>229</v>
      </c>
      <c r="B21" s="336"/>
      <c r="C21" s="336"/>
      <c r="D21" s="336"/>
      <c r="E21" s="336"/>
      <c r="F21" s="336"/>
      <c r="G21" s="336"/>
      <c r="H21" s="336"/>
      <c r="I21" s="337"/>
      <c r="J21" s="63">
        <v>4</v>
      </c>
      <c r="K21" s="63">
        <v>0</v>
      </c>
      <c r="L21" s="64">
        <v>0</v>
      </c>
      <c r="M21" s="65">
        <v>0</v>
      </c>
      <c r="N21" s="66">
        <v>0</v>
      </c>
      <c r="O21" s="67">
        <f>O22</f>
        <v>751001.67</v>
      </c>
      <c r="P21" s="67">
        <f t="shared" ref="P21:Q21" si="1">P22</f>
        <v>728000</v>
      </c>
      <c r="Q21" s="68">
        <f t="shared" si="1"/>
        <v>756000</v>
      </c>
    </row>
    <row r="22" spans="1:17" s="1" customFormat="1" x14ac:dyDescent="0.2">
      <c r="A22" s="69"/>
      <c r="B22" s="80"/>
      <c r="C22" s="80"/>
      <c r="D22" s="80"/>
      <c r="E22" s="80"/>
      <c r="F22" s="395" t="s">
        <v>230</v>
      </c>
      <c r="G22" s="395"/>
      <c r="H22" s="395"/>
      <c r="I22" s="395"/>
      <c r="J22" s="71">
        <v>4</v>
      </c>
      <c r="K22" s="71">
        <v>9</v>
      </c>
      <c r="L22" s="72">
        <v>0</v>
      </c>
      <c r="M22" s="73">
        <v>0</v>
      </c>
      <c r="N22" s="74">
        <v>0</v>
      </c>
      <c r="O22" s="75">
        <v>751001.67</v>
      </c>
      <c r="P22" s="75">
        <v>728000</v>
      </c>
      <c r="Q22" s="76">
        <v>756000</v>
      </c>
    </row>
    <row r="23" spans="1:17" ht="12.75" customHeight="1" x14ac:dyDescent="0.2">
      <c r="A23" s="335" t="s">
        <v>231</v>
      </c>
      <c r="B23" s="336"/>
      <c r="C23" s="336"/>
      <c r="D23" s="336"/>
      <c r="E23" s="336"/>
      <c r="F23" s="336"/>
      <c r="G23" s="336"/>
      <c r="H23" s="336"/>
      <c r="I23" s="337"/>
      <c r="J23" s="63">
        <v>5</v>
      </c>
      <c r="K23" s="63">
        <v>0</v>
      </c>
      <c r="L23" s="64">
        <v>0</v>
      </c>
      <c r="M23" s="65">
        <v>0</v>
      </c>
      <c r="N23" s="66">
        <f>N24</f>
        <v>102621.17</v>
      </c>
      <c r="O23" s="67">
        <f>O24</f>
        <v>208526.23</v>
      </c>
      <c r="P23" s="67">
        <f t="shared" ref="P23:Q23" si="2">P24</f>
        <v>0</v>
      </c>
      <c r="Q23" s="68">
        <f t="shared" si="2"/>
        <v>0</v>
      </c>
    </row>
    <row r="24" spans="1:17" s="1" customFormat="1" x14ac:dyDescent="0.2">
      <c r="A24" s="69"/>
      <c r="B24" s="70"/>
      <c r="C24" s="329" t="s">
        <v>232</v>
      </c>
      <c r="D24" s="330"/>
      <c r="E24" s="330"/>
      <c r="F24" s="330"/>
      <c r="G24" s="330"/>
      <c r="H24" s="330"/>
      <c r="I24" s="331"/>
      <c r="J24" s="71">
        <v>5</v>
      </c>
      <c r="K24" s="71">
        <v>3</v>
      </c>
      <c r="L24" s="72">
        <v>0</v>
      </c>
      <c r="M24" s="73">
        <v>0</v>
      </c>
      <c r="N24" s="74">
        <v>102621.17</v>
      </c>
      <c r="O24" s="75">
        <v>208526.23</v>
      </c>
      <c r="P24" s="75">
        <v>0</v>
      </c>
      <c r="Q24" s="76">
        <v>0</v>
      </c>
    </row>
    <row r="25" spans="1:17" ht="12.75" customHeight="1" x14ac:dyDescent="0.2">
      <c r="A25" s="335" t="s">
        <v>233</v>
      </c>
      <c r="B25" s="336"/>
      <c r="C25" s="336"/>
      <c r="D25" s="336"/>
      <c r="E25" s="336"/>
      <c r="F25" s="336"/>
      <c r="G25" s="336"/>
      <c r="H25" s="336"/>
      <c r="I25" s="337"/>
      <c r="J25" s="63">
        <v>8</v>
      </c>
      <c r="K25" s="63">
        <v>0</v>
      </c>
      <c r="L25" s="64">
        <v>0</v>
      </c>
      <c r="M25" s="65">
        <v>0</v>
      </c>
      <c r="N25" s="66">
        <f>N26</f>
        <v>83093.899999999994</v>
      </c>
      <c r="O25" s="67">
        <f>O26</f>
        <v>2950909.25</v>
      </c>
      <c r="P25" s="67">
        <f t="shared" ref="P25" si="3">P26</f>
        <v>2145481</v>
      </c>
      <c r="Q25" s="68">
        <f>Q26</f>
        <v>2133900</v>
      </c>
    </row>
    <row r="26" spans="1:17" s="1" customFormat="1" x14ac:dyDescent="0.2">
      <c r="A26" s="69"/>
      <c r="B26" s="70"/>
      <c r="C26" s="329" t="s">
        <v>234</v>
      </c>
      <c r="D26" s="330"/>
      <c r="E26" s="330"/>
      <c r="F26" s="330"/>
      <c r="G26" s="330"/>
      <c r="H26" s="330"/>
      <c r="I26" s="331"/>
      <c r="J26" s="71">
        <v>8</v>
      </c>
      <c r="K26" s="71">
        <v>1</v>
      </c>
      <c r="L26" s="72">
        <v>0</v>
      </c>
      <c r="M26" s="73">
        <v>0</v>
      </c>
      <c r="N26" s="74">
        <v>83093.899999999994</v>
      </c>
      <c r="O26" s="75">
        <v>2950909.25</v>
      </c>
      <c r="P26" s="75">
        <v>2145481</v>
      </c>
      <c r="Q26" s="76">
        <v>2133900</v>
      </c>
    </row>
    <row r="27" spans="1:17" s="1" customFormat="1" x14ac:dyDescent="0.2">
      <c r="A27" s="81"/>
      <c r="B27" s="82"/>
      <c r="C27" s="83"/>
      <c r="D27" s="83"/>
      <c r="E27" s="83"/>
      <c r="F27" s="332" t="s">
        <v>235</v>
      </c>
      <c r="G27" s="333"/>
      <c r="H27" s="333"/>
      <c r="I27" s="334"/>
      <c r="J27" s="63">
        <v>10</v>
      </c>
      <c r="K27" s="63">
        <v>1</v>
      </c>
      <c r="L27" s="64"/>
      <c r="M27" s="65"/>
      <c r="N27" s="66">
        <f>N28</f>
        <v>9489.52</v>
      </c>
      <c r="O27" s="67">
        <f>O28</f>
        <v>88909.23</v>
      </c>
      <c r="P27" s="67">
        <v>0</v>
      </c>
      <c r="Q27" s="67">
        <v>0</v>
      </c>
    </row>
    <row r="28" spans="1:17" s="1" customFormat="1" x14ac:dyDescent="0.2">
      <c r="A28" s="81"/>
      <c r="B28" s="82"/>
      <c r="C28" s="83"/>
      <c r="D28" s="83"/>
      <c r="E28" s="83"/>
      <c r="F28" s="329" t="s">
        <v>236</v>
      </c>
      <c r="G28" s="330"/>
      <c r="H28" s="330"/>
      <c r="I28" s="331"/>
      <c r="J28" s="71">
        <v>10</v>
      </c>
      <c r="K28" s="71">
        <v>1</v>
      </c>
      <c r="L28" s="72"/>
      <c r="M28" s="73"/>
      <c r="N28" s="74">
        <v>9489.52</v>
      </c>
      <c r="O28" s="75">
        <v>88909.23</v>
      </c>
      <c r="P28" s="75">
        <v>0</v>
      </c>
      <c r="Q28" s="75">
        <v>0</v>
      </c>
    </row>
    <row r="29" spans="1:17" ht="13.5" thickBot="1" x14ac:dyDescent="0.25">
      <c r="F29" s="346" t="s">
        <v>237</v>
      </c>
      <c r="G29" s="346"/>
      <c r="H29" s="346"/>
      <c r="I29" s="346"/>
      <c r="J29" s="85"/>
      <c r="K29" s="85"/>
      <c r="L29" s="86"/>
      <c r="M29" s="86"/>
      <c r="N29" s="87">
        <f>N10+N16+N18+N21+N23+N25+N27</f>
        <v>410744.30999999994</v>
      </c>
      <c r="O29" s="88">
        <f>O10+O16+O18+O21+O23+O25+O27</f>
        <v>7562812.5300000012</v>
      </c>
      <c r="P29" s="88">
        <f>P10+P16+P18+P21+P23+P25</f>
        <v>5296500</v>
      </c>
      <c r="Q29" s="89">
        <f>Q10+Q16+Q18+Q21+Q23+Q25</f>
        <v>5217600</v>
      </c>
    </row>
  </sheetData>
  <mergeCells count="28">
    <mergeCell ref="A7:M7"/>
    <mergeCell ref="O1:Q1"/>
    <mergeCell ref="O2:Q2"/>
    <mergeCell ref="O3:Q3"/>
    <mergeCell ref="O4:Q4"/>
    <mergeCell ref="A6:Q6"/>
    <mergeCell ref="C19:I19"/>
    <mergeCell ref="A9:I9"/>
    <mergeCell ref="A10:I10"/>
    <mergeCell ref="C11:I11"/>
    <mergeCell ref="R11:U11"/>
    <mergeCell ref="E12:I12"/>
    <mergeCell ref="F13:I13"/>
    <mergeCell ref="F14:I14"/>
    <mergeCell ref="F15:I15"/>
    <mergeCell ref="A16:I16"/>
    <mergeCell ref="C17:I17"/>
    <mergeCell ref="A18:I18"/>
    <mergeCell ref="C26:I26"/>
    <mergeCell ref="F27:I27"/>
    <mergeCell ref="F28:I28"/>
    <mergeCell ref="F29:I29"/>
    <mergeCell ref="F20:I20"/>
    <mergeCell ref="A21:I21"/>
    <mergeCell ref="F22:I22"/>
    <mergeCell ref="A23:I23"/>
    <mergeCell ref="C24:I24"/>
    <mergeCell ref="A25:I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F1" workbookViewId="0">
      <selection activeCell="F1" sqref="A1:XFD1048576"/>
    </sheetView>
  </sheetViews>
  <sheetFormatPr defaultRowHeight="12.75" x14ac:dyDescent="0.2"/>
  <cols>
    <col min="1" max="1" width="0.140625" style="84" hidden="1" customWidth="1"/>
    <col min="2" max="4" width="10.28515625" style="84" hidden="1" customWidth="1"/>
    <col min="5" max="5" width="3.140625" style="84" hidden="1" customWidth="1"/>
    <col min="6" max="8" width="9.140625" style="90"/>
    <col min="9" max="9" width="19.42578125" style="90" customWidth="1"/>
    <col min="10" max="10" width="5.5703125" style="91" customWidth="1"/>
    <col min="11" max="11" width="4.85546875" style="91" customWidth="1"/>
    <col min="12" max="12" width="10.85546875" style="91" customWidth="1"/>
    <col min="13" max="13" width="5.140625" style="91" customWidth="1"/>
    <col min="14" max="14" width="10.5703125" style="91" customWidth="1"/>
    <col min="15" max="15" width="11.5703125" style="91" customWidth="1"/>
    <col min="16" max="16" width="11.85546875" style="91" customWidth="1"/>
    <col min="17" max="17" width="11.7109375" style="91" customWidth="1"/>
  </cols>
  <sheetData>
    <row r="1" spans="1:17" x14ac:dyDescent="0.2">
      <c r="A1" s="49"/>
      <c r="B1" s="49"/>
      <c r="C1" s="49"/>
      <c r="D1" s="49"/>
      <c r="E1" s="49"/>
      <c r="F1" s="50"/>
      <c r="G1" s="50"/>
      <c r="H1" s="50"/>
      <c r="I1" s="50"/>
      <c r="J1" s="51"/>
      <c r="K1" s="51"/>
      <c r="L1" s="52"/>
      <c r="M1" s="342" t="s">
        <v>238</v>
      </c>
      <c r="N1" s="342"/>
      <c r="O1" s="342"/>
      <c r="P1" s="342"/>
      <c r="Q1" s="342"/>
    </row>
    <row r="2" spans="1:17" x14ac:dyDescent="0.2">
      <c r="A2" s="49"/>
      <c r="B2" s="49"/>
      <c r="C2" s="49"/>
      <c r="D2" s="49"/>
      <c r="E2" s="49"/>
      <c r="F2" s="50"/>
      <c r="G2" s="50"/>
      <c r="H2" s="50"/>
      <c r="I2" s="50"/>
      <c r="J2" s="51"/>
      <c r="K2" s="51"/>
      <c r="L2" s="52"/>
      <c r="M2" s="342" t="s">
        <v>207</v>
      </c>
      <c r="N2" s="342"/>
      <c r="O2" s="342"/>
      <c r="P2" s="342"/>
      <c r="Q2" s="342"/>
    </row>
    <row r="3" spans="1:17" x14ac:dyDescent="0.2">
      <c r="A3" s="49"/>
      <c r="B3" s="49"/>
      <c r="C3" s="49"/>
      <c r="D3" s="49"/>
      <c r="E3" s="49"/>
      <c r="F3" s="50"/>
      <c r="G3" s="50"/>
      <c r="H3" s="50"/>
      <c r="I3" s="50"/>
      <c r="J3" s="51"/>
      <c r="K3" s="51"/>
      <c r="L3" s="52"/>
      <c r="M3" s="342" t="s">
        <v>208</v>
      </c>
      <c r="N3" s="342"/>
      <c r="O3" s="342"/>
      <c r="P3" s="342"/>
      <c r="Q3" s="342"/>
    </row>
    <row r="4" spans="1:17" x14ac:dyDescent="0.2">
      <c r="A4" s="49"/>
      <c r="B4" s="49"/>
      <c r="C4" s="49"/>
      <c r="D4" s="49"/>
      <c r="E4" s="49"/>
      <c r="F4" s="50"/>
      <c r="G4" s="50"/>
      <c r="H4" s="50"/>
      <c r="I4" s="50"/>
      <c r="J4" s="51"/>
      <c r="K4" s="51"/>
      <c r="L4" s="52"/>
      <c r="M4" s="342" t="s">
        <v>239</v>
      </c>
      <c r="N4" s="342"/>
      <c r="O4" s="342"/>
      <c r="P4" s="342"/>
      <c r="Q4" s="342"/>
    </row>
    <row r="5" spans="1:17" x14ac:dyDescent="0.2">
      <c r="A5" s="49"/>
      <c r="B5" s="49"/>
      <c r="C5" s="49"/>
      <c r="D5" s="49"/>
      <c r="E5" s="49"/>
      <c r="F5" s="50"/>
      <c r="G5" s="50"/>
      <c r="H5" s="50"/>
      <c r="I5" s="50"/>
      <c r="J5" s="51"/>
      <c r="K5" s="51"/>
      <c r="L5" s="52"/>
      <c r="M5" s="52"/>
      <c r="N5" s="52"/>
      <c r="O5" s="51"/>
      <c r="P5" s="51"/>
      <c r="Q5" s="51"/>
    </row>
    <row r="6" spans="1:17" ht="67.5" customHeight="1" x14ac:dyDescent="0.2">
      <c r="A6" s="343" t="s">
        <v>240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54"/>
      <c r="O7" s="55"/>
      <c r="P7" s="55"/>
      <c r="Q7" s="56" t="s">
        <v>211</v>
      </c>
    </row>
    <row r="8" spans="1:17" ht="13.5" thickBot="1" x14ac:dyDescent="0.25">
      <c r="A8" s="57"/>
      <c r="B8" s="58" t="s">
        <v>212</v>
      </c>
      <c r="C8" s="57"/>
      <c r="D8" s="57"/>
      <c r="E8" s="57"/>
      <c r="F8" s="59"/>
      <c r="G8" s="59"/>
      <c r="H8" s="59"/>
      <c r="I8" s="59"/>
      <c r="J8" s="60"/>
      <c r="K8" s="60"/>
      <c r="L8" s="60"/>
      <c r="M8" s="60"/>
      <c r="N8" s="60"/>
      <c r="O8" s="55"/>
      <c r="P8" s="55"/>
      <c r="Q8" s="55"/>
    </row>
    <row r="9" spans="1:17" x14ac:dyDescent="0.2">
      <c r="A9" s="349" t="s">
        <v>241</v>
      </c>
      <c r="B9" s="350"/>
      <c r="C9" s="350"/>
      <c r="D9" s="350"/>
      <c r="E9" s="350"/>
      <c r="F9" s="350"/>
      <c r="G9" s="350"/>
      <c r="H9" s="350"/>
      <c r="I9" s="350"/>
      <c r="J9" s="61" t="s">
        <v>214</v>
      </c>
      <c r="K9" s="61" t="s">
        <v>215</v>
      </c>
      <c r="L9" s="61" t="s">
        <v>216</v>
      </c>
      <c r="M9" s="61" t="s">
        <v>217</v>
      </c>
      <c r="N9" s="61" t="s">
        <v>35</v>
      </c>
      <c r="O9" s="61">
        <v>2021</v>
      </c>
      <c r="P9" s="61">
        <v>2022</v>
      </c>
      <c r="Q9" s="62">
        <v>2023</v>
      </c>
    </row>
    <row r="10" spans="1:17" x14ac:dyDescent="0.2">
      <c r="A10" s="351" t="s">
        <v>218</v>
      </c>
      <c r="B10" s="348"/>
      <c r="C10" s="348"/>
      <c r="D10" s="348"/>
      <c r="E10" s="348"/>
      <c r="F10" s="348"/>
      <c r="G10" s="348"/>
      <c r="H10" s="348"/>
      <c r="I10" s="348"/>
      <c r="J10" s="63">
        <v>1</v>
      </c>
      <c r="K10" s="63">
        <v>0</v>
      </c>
      <c r="L10" s="64">
        <v>0</v>
      </c>
      <c r="M10" s="65">
        <v>0</v>
      </c>
      <c r="N10" s="97">
        <f>N11+N16</f>
        <v>210647.72</v>
      </c>
      <c r="O10" s="67">
        <f>O11+O16+O25+O30+O34</f>
        <v>3339274.1499999994</v>
      </c>
      <c r="P10" s="67">
        <f>P11+P16+P25+P30+P34</f>
        <v>2336000</v>
      </c>
      <c r="Q10" s="68">
        <f>Q11+Q16+Q25+Q30+Q33</f>
        <v>2240700</v>
      </c>
    </row>
    <row r="11" spans="1:17" ht="39.75" customHeight="1" x14ac:dyDescent="0.2">
      <c r="A11" s="98"/>
      <c r="B11" s="99"/>
      <c r="C11" s="347" t="s">
        <v>219</v>
      </c>
      <c r="D11" s="347"/>
      <c r="E11" s="347"/>
      <c r="F11" s="347"/>
      <c r="G11" s="347"/>
      <c r="H11" s="347"/>
      <c r="I11" s="347"/>
      <c r="J11" s="63">
        <v>1</v>
      </c>
      <c r="K11" s="63">
        <v>2</v>
      </c>
      <c r="L11" s="64">
        <v>0</v>
      </c>
      <c r="M11" s="65">
        <v>0</v>
      </c>
      <c r="N11" s="66">
        <f>N12</f>
        <v>136575.79999999999</v>
      </c>
      <c r="O11" s="67">
        <f>O12</f>
        <v>957024.22</v>
      </c>
      <c r="P11" s="67">
        <f t="shared" ref="O11:R14" si="0">P12</f>
        <v>767248.8</v>
      </c>
      <c r="Q11" s="68">
        <f t="shared" si="0"/>
        <v>651000</v>
      </c>
    </row>
    <row r="12" spans="1:17" s="102" customFormat="1" ht="51.75" customHeight="1" x14ac:dyDescent="0.2">
      <c r="A12" s="98"/>
      <c r="B12" s="99"/>
      <c r="C12" s="100"/>
      <c r="D12" s="345" t="s">
        <v>242</v>
      </c>
      <c r="E12" s="345"/>
      <c r="F12" s="345"/>
      <c r="G12" s="345"/>
      <c r="H12" s="345"/>
      <c r="I12" s="345"/>
      <c r="J12" s="71">
        <v>1</v>
      </c>
      <c r="K12" s="71">
        <v>2</v>
      </c>
      <c r="L12" s="72">
        <v>6300000000</v>
      </c>
      <c r="M12" s="73">
        <v>0</v>
      </c>
      <c r="N12" s="74">
        <f>N13</f>
        <v>136575.79999999999</v>
      </c>
      <c r="O12" s="75">
        <f t="shared" si="0"/>
        <v>957024.22</v>
      </c>
      <c r="P12" s="75">
        <f t="shared" si="0"/>
        <v>767248.8</v>
      </c>
      <c r="Q12" s="76">
        <f t="shared" si="0"/>
        <v>651000</v>
      </c>
    </row>
    <row r="13" spans="1:17" ht="39.75" customHeight="1" x14ac:dyDescent="0.2">
      <c r="A13" s="98"/>
      <c r="B13" s="99"/>
      <c r="C13" s="100"/>
      <c r="D13" s="101"/>
      <c r="E13" s="345" t="s">
        <v>243</v>
      </c>
      <c r="F13" s="345"/>
      <c r="G13" s="345"/>
      <c r="H13" s="345"/>
      <c r="I13" s="345"/>
      <c r="J13" s="71">
        <v>1</v>
      </c>
      <c r="K13" s="71">
        <v>2</v>
      </c>
      <c r="L13" s="72">
        <v>6310000000</v>
      </c>
      <c r="M13" s="73">
        <v>0</v>
      </c>
      <c r="N13" s="74">
        <f>N14</f>
        <v>136575.79999999999</v>
      </c>
      <c r="O13" s="75">
        <f t="shared" si="0"/>
        <v>957024.22</v>
      </c>
      <c r="P13" s="75">
        <f t="shared" si="0"/>
        <v>767248.8</v>
      </c>
      <c r="Q13" s="76">
        <f t="shared" si="0"/>
        <v>651000</v>
      </c>
    </row>
    <row r="14" spans="1:17" x14ac:dyDescent="0.2">
      <c r="A14" s="98"/>
      <c r="B14" s="99"/>
      <c r="C14" s="100"/>
      <c r="D14" s="101"/>
      <c r="E14" s="345" t="s">
        <v>244</v>
      </c>
      <c r="F14" s="345"/>
      <c r="G14" s="345"/>
      <c r="H14" s="345"/>
      <c r="I14" s="345"/>
      <c r="J14" s="71">
        <v>1</v>
      </c>
      <c r="K14" s="71">
        <v>2</v>
      </c>
      <c r="L14" s="72">
        <v>6310010010</v>
      </c>
      <c r="M14" s="73">
        <v>0</v>
      </c>
      <c r="N14" s="74">
        <f>N15</f>
        <v>136575.79999999999</v>
      </c>
      <c r="O14" s="75">
        <f t="shared" si="0"/>
        <v>957024.22</v>
      </c>
      <c r="P14" s="75">
        <f t="shared" si="0"/>
        <v>767248.8</v>
      </c>
      <c r="Q14" s="76">
        <f t="shared" si="0"/>
        <v>651000</v>
      </c>
    </row>
    <row r="15" spans="1:17" ht="26.25" customHeight="1" x14ac:dyDescent="0.2">
      <c r="A15" s="98"/>
      <c r="B15" s="99"/>
      <c r="C15" s="100"/>
      <c r="D15" s="101"/>
      <c r="E15" s="345" t="s">
        <v>245</v>
      </c>
      <c r="F15" s="345"/>
      <c r="G15" s="345"/>
      <c r="H15" s="345"/>
      <c r="I15" s="345"/>
      <c r="J15" s="71">
        <v>1</v>
      </c>
      <c r="K15" s="71">
        <v>2</v>
      </c>
      <c r="L15" s="72">
        <v>6310010010</v>
      </c>
      <c r="M15" s="73">
        <v>120</v>
      </c>
      <c r="N15" s="74">
        <v>136575.79999999999</v>
      </c>
      <c r="O15" s="75">
        <v>957024.22</v>
      </c>
      <c r="P15" s="75">
        <v>767248.8</v>
      </c>
      <c r="Q15" s="76">
        <v>651000</v>
      </c>
    </row>
    <row r="16" spans="1:17" ht="57.75" customHeight="1" x14ac:dyDescent="0.2">
      <c r="A16" s="98"/>
      <c r="B16" s="99"/>
      <c r="C16" s="100"/>
      <c r="D16" s="100"/>
      <c r="E16" s="347" t="s">
        <v>220</v>
      </c>
      <c r="F16" s="347"/>
      <c r="G16" s="347"/>
      <c r="H16" s="347"/>
      <c r="I16" s="347"/>
      <c r="J16" s="63">
        <v>1</v>
      </c>
      <c r="K16" s="63">
        <v>4</v>
      </c>
      <c r="L16" s="64">
        <v>0</v>
      </c>
      <c r="M16" s="65">
        <v>0</v>
      </c>
      <c r="N16" s="66">
        <f>N17</f>
        <v>74071.920000000013</v>
      </c>
      <c r="O16" s="67">
        <f t="shared" ref="O16:Q18" si="1">O17</f>
        <v>2337447.4299999997</v>
      </c>
      <c r="P16" s="67">
        <f t="shared" si="1"/>
        <v>1540651.2</v>
      </c>
      <c r="Q16" s="68">
        <f t="shared" si="1"/>
        <v>1561600</v>
      </c>
    </row>
    <row r="17" spans="1:17" s="102" customFormat="1" ht="56.25" customHeight="1" x14ac:dyDescent="0.2">
      <c r="A17" s="69"/>
      <c r="B17" s="70"/>
      <c r="C17" s="345" t="s">
        <v>242</v>
      </c>
      <c r="D17" s="345"/>
      <c r="E17" s="345"/>
      <c r="F17" s="345"/>
      <c r="G17" s="345"/>
      <c r="H17" s="345"/>
      <c r="I17" s="345"/>
      <c r="J17" s="71">
        <v>1</v>
      </c>
      <c r="K17" s="71">
        <v>4</v>
      </c>
      <c r="L17" s="72">
        <v>6300000000</v>
      </c>
      <c r="M17" s="73">
        <v>0</v>
      </c>
      <c r="N17" s="74">
        <f>N18</f>
        <v>74071.920000000013</v>
      </c>
      <c r="O17" s="75">
        <f t="shared" si="1"/>
        <v>2337447.4299999997</v>
      </c>
      <c r="P17" s="75">
        <f t="shared" si="1"/>
        <v>1540651.2</v>
      </c>
      <c r="Q17" s="76">
        <f t="shared" si="1"/>
        <v>1561600</v>
      </c>
    </row>
    <row r="18" spans="1:17" ht="39.75" customHeight="1" x14ac:dyDescent="0.2">
      <c r="A18" s="98"/>
      <c r="B18" s="99"/>
      <c r="C18" s="100"/>
      <c r="D18" s="345" t="s">
        <v>243</v>
      </c>
      <c r="E18" s="345"/>
      <c r="F18" s="345"/>
      <c r="G18" s="345"/>
      <c r="H18" s="345"/>
      <c r="I18" s="345"/>
      <c r="J18" s="71">
        <v>1</v>
      </c>
      <c r="K18" s="71">
        <v>4</v>
      </c>
      <c r="L18" s="72">
        <v>6310000000</v>
      </c>
      <c r="M18" s="73">
        <v>0</v>
      </c>
      <c r="N18" s="74">
        <f>N19</f>
        <v>74071.920000000013</v>
      </c>
      <c r="O18" s="75">
        <f>O19+O24</f>
        <v>2337447.4299999997</v>
      </c>
      <c r="P18" s="75">
        <f t="shared" si="1"/>
        <v>1540651.2</v>
      </c>
      <c r="Q18" s="76">
        <f t="shared" si="1"/>
        <v>1561600</v>
      </c>
    </row>
    <row r="19" spans="1:17" ht="15.75" customHeight="1" x14ac:dyDescent="0.2">
      <c r="A19" s="98"/>
      <c r="B19" s="99"/>
      <c r="C19" s="100"/>
      <c r="D19" s="101"/>
      <c r="E19" s="345" t="s">
        <v>246</v>
      </c>
      <c r="F19" s="345"/>
      <c r="G19" s="345"/>
      <c r="H19" s="345"/>
      <c r="I19" s="345"/>
      <c r="J19" s="71">
        <v>1</v>
      </c>
      <c r="K19" s="71">
        <v>4</v>
      </c>
      <c r="L19" s="72">
        <v>6310010020</v>
      </c>
      <c r="M19" s="73">
        <v>0</v>
      </c>
      <c r="N19" s="74">
        <f>N20+N21+N22</f>
        <v>74071.920000000013</v>
      </c>
      <c r="O19" s="75">
        <f>O20+O21+O22+O23</f>
        <v>2074542.93</v>
      </c>
      <c r="P19" s="75">
        <f>P20+P21+P22+P23</f>
        <v>1540651.2</v>
      </c>
      <c r="Q19" s="76">
        <f>Q20+Q21+Q22+Q23</f>
        <v>1561600</v>
      </c>
    </row>
    <row r="20" spans="1:17" ht="26.25" customHeight="1" x14ac:dyDescent="0.2">
      <c r="A20" s="98"/>
      <c r="B20" s="99"/>
      <c r="C20" s="100"/>
      <c r="D20" s="101"/>
      <c r="E20" s="101"/>
      <c r="F20" s="345" t="s">
        <v>245</v>
      </c>
      <c r="G20" s="345"/>
      <c r="H20" s="345"/>
      <c r="I20" s="345"/>
      <c r="J20" s="71">
        <v>1</v>
      </c>
      <c r="K20" s="71">
        <v>4</v>
      </c>
      <c r="L20" s="72">
        <v>6310010020</v>
      </c>
      <c r="M20" s="73" t="s">
        <v>247</v>
      </c>
      <c r="N20" s="74">
        <v>243333.79</v>
      </c>
      <c r="O20" s="75">
        <v>1800627.14</v>
      </c>
      <c r="P20" s="75">
        <v>1512551.2</v>
      </c>
      <c r="Q20" s="76">
        <v>1512551.2</v>
      </c>
    </row>
    <row r="21" spans="1:17" ht="27.75" customHeight="1" x14ac:dyDescent="0.2">
      <c r="A21" s="98"/>
      <c r="B21" s="99"/>
      <c r="C21" s="100"/>
      <c r="D21" s="101"/>
      <c r="E21" s="101"/>
      <c r="F21" s="345" t="s">
        <v>248</v>
      </c>
      <c r="G21" s="345"/>
      <c r="H21" s="345"/>
      <c r="I21" s="345"/>
      <c r="J21" s="71">
        <v>1</v>
      </c>
      <c r="K21" s="71">
        <v>4</v>
      </c>
      <c r="L21" s="72">
        <v>6310010020</v>
      </c>
      <c r="M21" s="73" t="s">
        <v>249</v>
      </c>
      <c r="N21" s="74">
        <v>-169261.87</v>
      </c>
      <c r="O21" s="75">
        <v>247302.56</v>
      </c>
      <c r="P21" s="75">
        <v>0</v>
      </c>
      <c r="Q21" s="76">
        <v>28948.799999999999</v>
      </c>
    </row>
    <row r="22" spans="1:17" x14ac:dyDescent="0.2">
      <c r="A22" s="98"/>
      <c r="B22" s="99"/>
      <c r="C22" s="100"/>
      <c r="D22" s="101"/>
      <c r="E22" s="101"/>
      <c r="F22" s="345" t="s">
        <v>250</v>
      </c>
      <c r="G22" s="345"/>
      <c r="H22" s="345"/>
      <c r="I22" s="345"/>
      <c r="J22" s="71">
        <v>1</v>
      </c>
      <c r="K22" s="71">
        <v>4</v>
      </c>
      <c r="L22" s="72">
        <v>6310010020</v>
      </c>
      <c r="M22" s="73">
        <v>850</v>
      </c>
      <c r="N22" s="74"/>
      <c r="O22" s="75">
        <v>5413.23</v>
      </c>
      <c r="P22" s="75">
        <v>8000</v>
      </c>
      <c r="Q22" s="76">
        <v>0</v>
      </c>
    </row>
    <row r="23" spans="1:17" x14ac:dyDescent="0.2">
      <c r="A23" s="98"/>
      <c r="B23" s="99"/>
      <c r="C23" s="100"/>
      <c r="D23" s="101"/>
      <c r="E23" s="101"/>
      <c r="F23" s="345" t="s">
        <v>193</v>
      </c>
      <c r="G23" s="345"/>
      <c r="H23" s="345"/>
      <c r="I23" s="345"/>
      <c r="J23" s="71">
        <v>1</v>
      </c>
      <c r="K23" s="71">
        <v>4</v>
      </c>
      <c r="L23" s="72">
        <v>6310010020</v>
      </c>
      <c r="M23" s="73">
        <v>540</v>
      </c>
      <c r="N23" s="74">
        <v>0</v>
      </c>
      <c r="O23" s="75">
        <v>21200</v>
      </c>
      <c r="P23" s="75">
        <v>20100</v>
      </c>
      <c r="Q23" s="76">
        <v>20100</v>
      </c>
    </row>
    <row r="24" spans="1:17" ht="27.75" customHeight="1" x14ac:dyDescent="0.2">
      <c r="A24" s="98"/>
      <c r="B24" s="99"/>
      <c r="C24" s="100"/>
      <c r="D24" s="101"/>
      <c r="E24" s="101"/>
      <c r="F24" s="345" t="s">
        <v>248</v>
      </c>
      <c r="G24" s="345"/>
      <c r="H24" s="345"/>
      <c r="I24" s="345"/>
      <c r="J24" s="71">
        <v>1</v>
      </c>
      <c r="K24" s="71">
        <v>4</v>
      </c>
      <c r="L24" s="72">
        <v>6310097060</v>
      </c>
      <c r="M24" s="73">
        <v>240</v>
      </c>
      <c r="N24" s="74">
        <v>262904.5</v>
      </c>
      <c r="O24" s="75">
        <v>262904.5</v>
      </c>
      <c r="P24" s="75">
        <v>0</v>
      </c>
      <c r="Q24" s="76">
        <v>0</v>
      </c>
    </row>
    <row r="25" spans="1:17" ht="41.25" customHeight="1" x14ac:dyDescent="0.2">
      <c r="A25" s="98"/>
      <c r="B25" s="99"/>
      <c r="C25" s="100"/>
      <c r="D25" s="101"/>
      <c r="E25" s="101"/>
      <c r="F25" s="347" t="s">
        <v>221</v>
      </c>
      <c r="G25" s="347"/>
      <c r="H25" s="347"/>
      <c r="I25" s="347"/>
      <c r="J25" s="63">
        <v>1</v>
      </c>
      <c r="K25" s="63">
        <v>6</v>
      </c>
      <c r="L25" s="64">
        <v>0</v>
      </c>
      <c r="M25" s="65">
        <v>0</v>
      </c>
      <c r="N25" s="66">
        <v>0</v>
      </c>
      <c r="O25" s="67">
        <f t="shared" ref="O25:Q28" si="2">O26</f>
        <v>28100</v>
      </c>
      <c r="P25" s="67">
        <f t="shared" si="2"/>
        <v>28100</v>
      </c>
      <c r="Q25" s="68">
        <f t="shared" si="2"/>
        <v>28100</v>
      </c>
    </row>
    <row r="26" spans="1:17" ht="51.75" customHeight="1" x14ac:dyDescent="0.2">
      <c r="A26" s="98"/>
      <c r="B26" s="99"/>
      <c r="C26" s="100"/>
      <c r="D26" s="101"/>
      <c r="E26" s="101"/>
      <c r="F26" s="345" t="s">
        <v>242</v>
      </c>
      <c r="G26" s="345"/>
      <c r="H26" s="345"/>
      <c r="I26" s="345"/>
      <c r="J26" s="71">
        <v>1</v>
      </c>
      <c r="K26" s="71">
        <v>6</v>
      </c>
      <c r="L26" s="72">
        <v>6300000000</v>
      </c>
      <c r="M26" s="73">
        <v>0</v>
      </c>
      <c r="N26" s="74">
        <v>0</v>
      </c>
      <c r="O26" s="75">
        <f>O27</f>
        <v>28100</v>
      </c>
      <c r="P26" s="75">
        <f>P27</f>
        <v>28100</v>
      </c>
      <c r="Q26" s="76">
        <f>Q27</f>
        <v>28100</v>
      </c>
    </row>
    <row r="27" spans="1:17" ht="39.75" customHeight="1" x14ac:dyDescent="0.2">
      <c r="A27" s="98"/>
      <c r="B27" s="99"/>
      <c r="C27" s="100"/>
      <c r="D27" s="101"/>
      <c r="E27" s="101"/>
      <c r="F27" s="345" t="s">
        <v>243</v>
      </c>
      <c r="G27" s="345"/>
      <c r="H27" s="345"/>
      <c r="I27" s="345"/>
      <c r="J27" s="71">
        <v>1</v>
      </c>
      <c r="K27" s="71">
        <v>6</v>
      </c>
      <c r="L27" s="103">
        <v>6310000000</v>
      </c>
      <c r="M27" s="73">
        <v>0</v>
      </c>
      <c r="N27" s="74">
        <v>0</v>
      </c>
      <c r="O27" s="75">
        <f t="shared" si="2"/>
        <v>28100</v>
      </c>
      <c r="P27" s="75">
        <f t="shared" si="2"/>
        <v>28100</v>
      </c>
      <c r="Q27" s="76">
        <f t="shared" si="2"/>
        <v>28100</v>
      </c>
    </row>
    <row r="28" spans="1:17" ht="43.5" customHeight="1" x14ac:dyDescent="0.2">
      <c r="A28" s="98"/>
      <c r="B28" s="99"/>
      <c r="C28" s="100"/>
      <c r="D28" s="101"/>
      <c r="E28" s="101"/>
      <c r="F28" s="345" t="s">
        <v>251</v>
      </c>
      <c r="G28" s="345"/>
      <c r="H28" s="345"/>
      <c r="I28" s="345"/>
      <c r="J28" s="71">
        <v>1</v>
      </c>
      <c r="K28" s="71">
        <v>6</v>
      </c>
      <c r="L28" s="103">
        <v>6310010080</v>
      </c>
      <c r="M28" s="73">
        <v>0</v>
      </c>
      <c r="N28" s="74">
        <v>0</v>
      </c>
      <c r="O28" s="75">
        <f t="shared" si="2"/>
        <v>28100</v>
      </c>
      <c r="P28" s="75">
        <f t="shared" si="2"/>
        <v>28100</v>
      </c>
      <c r="Q28" s="76">
        <f t="shared" si="2"/>
        <v>28100</v>
      </c>
    </row>
    <row r="29" spans="1:17" x14ac:dyDescent="0.2">
      <c r="A29" s="98"/>
      <c r="B29" s="99"/>
      <c r="C29" s="100"/>
      <c r="D29" s="101"/>
      <c r="E29" s="101"/>
      <c r="F29" s="345" t="s">
        <v>193</v>
      </c>
      <c r="G29" s="345"/>
      <c r="H29" s="345"/>
      <c r="I29" s="345"/>
      <c r="J29" s="71">
        <v>1</v>
      </c>
      <c r="K29" s="71">
        <v>6</v>
      </c>
      <c r="L29" s="103">
        <v>6310010080</v>
      </c>
      <c r="M29" s="73">
        <v>540</v>
      </c>
      <c r="N29" s="74">
        <v>0</v>
      </c>
      <c r="O29" s="75">
        <v>28100</v>
      </c>
      <c r="P29" s="75">
        <v>28100</v>
      </c>
      <c r="Q29" s="76">
        <v>28100</v>
      </c>
    </row>
    <row r="30" spans="1:17" x14ac:dyDescent="0.2">
      <c r="A30" s="92"/>
      <c r="B30" s="104"/>
      <c r="C30" s="94"/>
      <c r="D30" s="79"/>
      <c r="E30" s="79"/>
      <c r="F30" s="333" t="s">
        <v>222</v>
      </c>
      <c r="G30" s="333"/>
      <c r="H30" s="333"/>
      <c r="I30" s="334"/>
      <c r="J30" s="71">
        <v>1</v>
      </c>
      <c r="K30" s="71">
        <v>11</v>
      </c>
      <c r="L30" s="103">
        <v>0</v>
      </c>
      <c r="M30" s="73">
        <v>0</v>
      </c>
      <c r="N30" s="74"/>
      <c r="O30" s="75">
        <f t="shared" ref="N30:P32" si="3">O31</f>
        <v>15000</v>
      </c>
      <c r="P30" s="75">
        <v>0</v>
      </c>
      <c r="Q30" s="76">
        <v>0</v>
      </c>
    </row>
    <row r="31" spans="1:17" ht="25.5" customHeight="1" x14ac:dyDescent="0.2">
      <c r="A31" s="92"/>
      <c r="B31" s="104"/>
      <c r="C31" s="94"/>
      <c r="D31" s="79"/>
      <c r="E31" s="79"/>
      <c r="F31" s="330" t="s">
        <v>252</v>
      </c>
      <c r="G31" s="330"/>
      <c r="H31" s="330"/>
      <c r="I31" s="331"/>
      <c r="J31" s="71">
        <v>1</v>
      </c>
      <c r="K31" s="71">
        <v>11</v>
      </c>
      <c r="L31" s="103">
        <v>7700000000</v>
      </c>
      <c r="M31" s="73">
        <v>0</v>
      </c>
      <c r="N31" s="74">
        <f t="shared" si="3"/>
        <v>0</v>
      </c>
      <c r="O31" s="75">
        <f t="shared" si="3"/>
        <v>15000</v>
      </c>
      <c r="P31" s="75">
        <v>0</v>
      </c>
      <c r="Q31" s="76">
        <v>0</v>
      </c>
    </row>
    <row r="32" spans="1:17" ht="25.5" customHeight="1" x14ac:dyDescent="0.2">
      <c r="A32" s="92"/>
      <c r="B32" s="104"/>
      <c r="C32" s="94"/>
      <c r="D32" s="79"/>
      <c r="E32" s="79"/>
      <c r="F32" s="330" t="s">
        <v>253</v>
      </c>
      <c r="G32" s="330"/>
      <c r="H32" s="330"/>
      <c r="I32" s="331"/>
      <c r="J32" s="71">
        <v>1</v>
      </c>
      <c r="K32" s="71">
        <v>11</v>
      </c>
      <c r="L32" s="103">
        <v>7700000040</v>
      </c>
      <c r="M32" s="73">
        <v>0</v>
      </c>
      <c r="N32" s="74">
        <v>0</v>
      </c>
      <c r="O32" s="75">
        <f t="shared" si="3"/>
        <v>15000</v>
      </c>
      <c r="P32" s="75">
        <v>0</v>
      </c>
      <c r="Q32" s="76">
        <v>0</v>
      </c>
    </row>
    <row r="33" spans="1:17" x14ac:dyDescent="0.2">
      <c r="A33" s="92"/>
      <c r="B33" s="104"/>
      <c r="C33" s="94"/>
      <c r="D33" s="79"/>
      <c r="E33" s="79"/>
      <c r="F33" s="330" t="s">
        <v>254</v>
      </c>
      <c r="G33" s="330"/>
      <c r="H33" s="330"/>
      <c r="I33" s="331"/>
      <c r="J33" s="71">
        <v>1</v>
      </c>
      <c r="K33" s="71">
        <v>11</v>
      </c>
      <c r="L33" s="103">
        <v>7700000040</v>
      </c>
      <c r="M33" s="73">
        <v>870</v>
      </c>
      <c r="N33" s="74"/>
      <c r="O33" s="75">
        <v>15000</v>
      </c>
      <c r="P33" s="75">
        <v>0</v>
      </c>
      <c r="Q33" s="76">
        <v>0</v>
      </c>
    </row>
    <row r="34" spans="1:17" x14ac:dyDescent="0.2">
      <c r="A34" s="92"/>
      <c r="B34" s="104"/>
      <c r="C34" s="94"/>
      <c r="D34" s="79"/>
      <c r="E34" s="79"/>
      <c r="F34" s="333" t="s">
        <v>223</v>
      </c>
      <c r="G34" s="330"/>
      <c r="H34" s="330"/>
      <c r="I34" s="331"/>
      <c r="J34" s="63">
        <v>1</v>
      </c>
      <c r="K34" s="63">
        <v>13</v>
      </c>
      <c r="L34" s="105">
        <v>0</v>
      </c>
      <c r="M34" s="65">
        <v>0</v>
      </c>
      <c r="N34" s="66">
        <f t="shared" ref="N34:O36" si="4">N35</f>
        <v>0</v>
      </c>
      <c r="O34" s="67">
        <f t="shared" si="4"/>
        <v>1702.5</v>
      </c>
      <c r="P34" s="67">
        <v>0</v>
      </c>
      <c r="Q34" s="68">
        <v>0</v>
      </c>
    </row>
    <row r="35" spans="1:17" ht="26.25" customHeight="1" x14ac:dyDescent="0.2">
      <c r="A35" s="92"/>
      <c r="B35" s="104"/>
      <c r="C35" s="94"/>
      <c r="D35" s="79"/>
      <c r="E35" s="79"/>
      <c r="F35" s="330" t="s">
        <v>255</v>
      </c>
      <c r="G35" s="330"/>
      <c r="H35" s="330"/>
      <c r="I35" s="331"/>
      <c r="J35" s="71">
        <v>1</v>
      </c>
      <c r="K35" s="71">
        <v>13</v>
      </c>
      <c r="L35" s="106">
        <v>7700000000</v>
      </c>
      <c r="M35" s="73">
        <v>0</v>
      </c>
      <c r="N35" s="74">
        <v>0</v>
      </c>
      <c r="O35" s="75">
        <f t="shared" si="4"/>
        <v>1702.5</v>
      </c>
      <c r="P35" s="75">
        <v>0</v>
      </c>
      <c r="Q35" s="76">
        <v>0</v>
      </c>
    </row>
    <row r="36" spans="1:17" ht="27" customHeight="1" x14ac:dyDescent="0.2">
      <c r="A36" s="92"/>
      <c r="B36" s="104"/>
      <c r="C36" s="94"/>
      <c r="D36" s="79"/>
      <c r="E36" s="79"/>
      <c r="F36" s="330" t="s">
        <v>250</v>
      </c>
      <c r="G36" s="330"/>
      <c r="H36" s="330"/>
      <c r="I36" s="331"/>
      <c r="J36" s="71">
        <v>1</v>
      </c>
      <c r="K36" s="71">
        <v>13</v>
      </c>
      <c r="L36" s="103">
        <v>7700095100</v>
      </c>
      <c r="M36" s="73">
        <v>0</v>
      </c>
      <c r="N36" s="74">
        <v>0</v>
      </c>
      <c r="O36" s="75">
        <f t="shared" si="4"/>
        <v>1702.5</v>
      </c>
      <c r="P36" s="75">
        <v>0</v>
      </c>
      <c r="Q36" s="76">
        <v>0</v>
      </c>
    </row>
    <row r="37" spans="1:17" ht="14.25" customHeight="1" x14ac:dyDescent="0.2">
      <c r="A37" s="92"/>
      <c r="B37" s="104"/>
      <c r="C37" s="94"/>
      <c r="D37" s="79"/>
      <c r="E37" s="79"/>
      <c r="F37" s="330" t="s">
        <v>256</v>
      </c>
      <c r="G37" s="330"/>
      <c r="H37" s="330"/>
      <c r="I37" s="331"/>
      <c r="J37" s="71">
        <v>1</v>
      </c>
      <c r="K37" s="71">
        <v>13</v>
      </c>
      <c r="L37" s="103">
        <v>7700095100</v>
      </c>
      <c r="M37" s="73">
        <v>850</v>
      </c>
      <c r="N37" s="74">
        <v>0</v>
      </c>
      <c r="O37" s="75">
        <v>1702.5</v>
      </c>
      <c r="P37" s="75">
        <v>0</v>
      </c>
      <c r="Q37" s="76">
        <v>0</v>
      </c>
    </row>
    <row r="38" spans="1:17" ht="12.75" customHeight="1" x14ac:dyDescent="0.2">
      <c r="A38" s="335" t="s">
        <v>224</v>
      </c>
      <c r="B38" s="336"/>
      <c r="C38" s="336"/>
      <c r="D38" s="336"/>
      <c r="E38" s="336"/>
      <c r="F38" s="336"/>
      <c r="G38" s="336"/>
      <c r="H38" s="336"/>
      <c r="I38" s="337"/>
      <c r="J38" s="63">
        <v>2</v>
      </c>
      <c r="K38" s="63">
        <v>0</v>
      </c>
      <c r="L38" s="64">
        <v>0</v>
      </c>
      <c r="M38" s="65">
        <v>0</v>
      </c>
      <c r="N38" s="66">
        <v>0</v>
      </c>
      <c r="O38" s="67">
        <f t="shared" ref="O38:Q41" si="5">O39</f>
        <v>102000</v>
      </c>
      <c r="P38" s="67">
        <f t="shared" si="5"/>
        <v>103000</v>
      </c>
      <c r="Q38" s="68">
        <f t="shared" si="5"/>
        <v>107100</v>
      </c>
    </row>
    <row r="39" spans="1:17" ht="12.75" customHeight="1" x14ac:dyDescent="0.2">
      <c r="A39" s="98"/>
      <c r="B39" s="99"/>
      <c r="C39" s="332" t="s">
        <v>225</v>
      </c>
      <c r="D39" s="333"/>
      <c r="E39" s="333"/>
      <c r="F39" s="333"/>
      <c r="G39" s="333"/>
      <c r="H39" s="333"/>
      <c r="I39" s="334"/>
      <c r="J39" s="63">
        <v>2</v>
      </c>
      <c r="K39" s="63">
        <v>3</v>
      </c>
      <c r="L39" s="64">
        <v>0</v>
      </c>
      <c r="M39" s="65">
        <v>0</v>
      </c>
      <c r="N39" s="66">
        <v>0</v>
      </c>
      <c r="O39" s="67">
        <f t="shared" si="5"/>
        <v>102000</v>
      </c>
      <c r="P39" s="67">
        <f t="shared" si="5"/>
        <v>103000</v>
      </c>
      <c r="Q39" s="68">
        <f t="shared" si="5"/>
        <v>107100</v>
      </c>
    </row>
    <row r="40" spans="1:17" s="102" customFormat="1" ht="51.75" customHeight="1" x14ac:dyDescent="0.2">
      <c r="A40" s="98"/>
      <c r="B40" s="99"/>
      <c r="C40" s="100"/>
      <c r="D40" s="329" t="s">
        <v>242</v>
      </c>
      <c r="E40" s="330"/>
      <c r="F40" s="330"/>
      <c r="G40" s="330"/>
      <c r="H40" s="330"/>
      <c r="I40" s="331"/>
      <c r="J40" s="71">
        <v>2</v>
      </c>
      <c r="K40" s="71">
        <v>3</v>
      </c>
      <c r="L40" s="72">
        <v>6300000000</v>
      </c>
      <c r="M40" s="73">
        <v>0</v>
      </c>
      <c r="N40" s="74">
        <v>0</v>
      </c>
      <c r="O40" s="75">
        <f t="shared" si="5"/>
        <v>102000</v>
      </c>
      <c r="P40" s="75">
        <f t="shared" si="5"/>
        <v>103000</v>
      </c>
      <c r="Q40" s="76">
        <f t="shared" si="5"/>
        <v>107100</v>
      </c>
    </row>
    <row r="41" spans="1:17" ht="39.75" customHeight="1" x14ac:dyDescent="0.2">
      <c r="A41" s="98"/>
      <c r="B41" s="99"/>
      <c r="C41" s="100"/>
      <c r="D41" s="101"/>
      <c r="E41" s="329" t="s">
        <v>257</v>
      </c>
      <c r="F41" s="330"/>
      <c r="G41" s="330"/>
      <c r="H41" s="330"/>
      <c r="I41" s="331"/>
      <c r="J41" s="71">
        <v>2</v>
      </c>
      <c r="K41" s="71">
        <v>3</v>
      </c>
      <c r="L41" s="72">
        <v>6320000000</v>
      </c>
      <c r="M41" s="73">
        <v>0</v>
      </c>
      <c r="N41" s="74">
        <v>0</v>
      </c>
      <c r="O41" s="75">
        <f t="shared" si="5"/>
        <v>102000</v>
      </c>
      <c r="P41" s="75">
        <f t="shared" si="5"/>
        <v>103000</v>
      </c>
      <c r="Q41" s="76">
        <f t="shared" si="5"/>
        <v>107100</v>
      </c>
    </row>
    <row r="42" spans="1:17" ht="27.75" customHeight="1" x14ac:dyDescent="0.2">
      <c r="A42" s="98"/>
      <c r="B42" s="99"/>
      <c r="C42" s="100"/>
      <c r="D42" s="101"/>
      <c r="E42" s="101"/>
      <c r="F42" s="345" t="s">
        <v>258</v>
      </c>
      <c r="G42" s="345"/>
      <c r="H42" s="345"/>
      <c r="I42" s="345"/>
      <c r="J42" s="71">
        <v>2</v>
      </c>
      <c r="K42" s="71">
        <v>3</v>
      </c>
      <c r="L42" s="72">
        <v>6320051180</v>
      </c>
      <c r="M42" s="73">
        <v>0</v>
      </c>
      <c r="N42" s="74">
        <v>0</v>
      </c>
      <c r="O42" s="75">
        <f>O43+O44</f>
        <v>102000</v>
      </c>
      <c r="P42" s="75">
        <f>P43+P44</f>
        <v>103000</v>
      </c>
      <c r="Q42" s="76">
        <f>Q43+Q44</f>
        <v>107100</v>
      </c>
    </row>
    <row r="43" spans="1:17" ht="27" customHeight="1" x14ac:dyDescent="0.2">
      <c r="A43" s="98"/>
      <c r="B43" s="99"/>
      <c r="C43" s="100"/>
      <c r="D43" s="101"/>
      <c r="E43" s="101"/>
      <c r="F43" s="345" t="s">
        <v>245</v>
      </c>
      <c r="G43" s="345"/>
      <c r="H43" s="345"/>
      <c r="I43" s="345"/>
      <c r="J43" s="71">
        <v>2</v>
      </c>
      <c r="K43" s="71">
        <v>3</v>
      </c>
      <c r="L43" s="72">
        <v>6320051180</v>
      </c>
      <c r="M43" s="73">
        <v>120</v>
      </c>
      <c r="N43" s="74">
        <v>-1776.13</v>
      </c>
      <c r="O43" s="75">
        <v>99779.87</v>
      </c>
      <c r="P43" s="75">
        <v>101556</v>
      </c>
      <c r="Q43" s="76">
        <v>101556</v>
      </c>
    </row>
    <row r="44" spans="1:17" ht="30.75" customHeight="1" x14ac:dyDescent="0.2">
      <c r="A44" s="98"/>
      <c r="B44" s="99"/>
      <c r="C44" s="100"/>
      <c r="D44" s="101"/>
      <c r="E44" s="101"/>
      <c r="F44" s="345" t="s">
        <v>248</v>
      </c>
      <c r="G44" s="345"/>
      <c r="H44" s="345"/>
      <c r="I44" s="345"/>
      <c r="J44" s="71">
        <v>2</v>
      </c>
      <c r="K44" s="71">
        <v>3</v>
      </c>
      <c r="L44" s="72">
        <v>6320051180</v>
      </c>
      <c r="M44" s="73">
        <v>240</v>
      </c>
      <c r="N44" s="74">
        <v>1776.13</v>
      </c>
      <c r="O44" s="75">
        <v>2220.13</v>
      </c>
      <c r="P44" s="75">
        <v>1444</v>
      </c>
      <c r="Q44" s="76">
        <v>5544</v>
      </c>
    </row>
    <row r="45" spans="1:17" ht="27" customHeight="1" x14ac:dyDescent="0.2">
      <c r="A45" s="335" t="s">
        <v>226</v>
      </c>
      <c r="B45" s="336"/>
      <c r="C45" s="336"/>
      <c r="D45" s="336"/>
      <c r="E45" s="336"/>
      <c r="F45" s="336"/>
      <c r="G45" s="336"/>
      <c r="H45" s="336"/>
      <c r="I45" s="337"/>
      <c r="J45" s="63">
        <v>3</v>
      </c>
      <c r="K45" s="63">
        <v>0</v>
      </c>
      <c r="L45" s="64">
        <v>0</v>
      </c>
      <c r="M45" s="65">
        <v>0</v>
      </c>
      <c r="N45" s="66">
        <f>N46</f>
        <v>4892</v>
      </c>
      <c r="O45" s="67">
        <f>O46+O51</f>
        <v>122192</v>
      </c>
      <c r="P45" s="67">
        <f>P46+P51</f>
        <v>4119</v>
      </c>
      <c r="Q45" s="68">
        <f>Q46+Q51</f>
        <v>0</v>
      </c>
    </row>
    <row r="46" spans="1:17" ht="15" customHeight="1" x14ac:dyDescent="0.2">
      <c r="A46" s="98"/>
      <c r="B46" s="99"/>
      <c r="C46" s="332" t="s">
        <v>259</v>
      </c>
      <c r="D46" s="333"/>
      <c r="E46" s="333"/>
      <c r="F46" s="333"/>
      <c r="G46" s="333"/>
      <c r="H46" s="333"/>
      <c r="I46" s="334"/>
      <c r="J46" s="63">
        <v>3</v>
      </c>
      <c r="K46" s="63">
        <v>10</v>
      </c>
      <c r="L46" s="64">
        <v>0</v>
      </c>
      <c r="M46" s="65">
        <v>0</v>
      </c>
      <c r="N46" s="66">
        <f>N47</f>
        <v>4892</v>
      </c>
      <c r="O46" s="67">
        <f t="shared" ref="O46:Q49" si="6">O47</f>
        <v>122192</v>
      </c>
      <c r="P46" s="67">
        <f t="shared" si="6"/>
        <v>0</v>
      </c>
      <c r="Q46" s="68">
        <f t="shared" si="6"/>
        <v>0</v>
      </c>
    </row>
    <row r="47" spans="1:17" s="102" customFormat="1" ht="51.75" customHeight="1" x14ac:dyDescent="0.2">
      <c r="A47" s="98"/>
      <c r="B47" s="99"/>
      <c r="C47" s="100"/>
      <c r="D47" s="329" t="s">
        <v>242</v>
      </c>
      <c r="E47" s="330"/>
      <c r="F47" s="330"/>
      <c r="G47" s="330"/>
      <c r="H47" s="330"/>
      <c r="I47" s="331"/>
      <c r="J47" s="71">
        <v>3</v>
      </c>
      <c r="K47" s="71">
        <v>10</v>
      </c>
      <c r="L47" s="72">
        <v>6300000000</v>
      </c>
      <c r="M47" s="73">
        <v>0</v>
      </c>
      <c r="N47" s="74">
        <f>N48</f>
        <v>4892</v>
      </c>
      <c r="O47" s="75">
        <f t="shared" si="6"/>
        <v>122192</v>
      </c>
      <c r="P47" s="75">
        <f t="shared" si="6"/>
        <v>0</v>
      </c>
      <c r="Q47" s="76">
        <f t="shared" si="6"/>
        <v>0</v>
      </c>
    </row>
    <row r="48" spans="1:17" ht="39" customHeight="1" x14ac:dyDescent="0.2">
      <c r="A48" s="98"/>
      <c r="B48" s="99"/>
      <c r="C48" s="100"/>
      <c r="D48" s="101"/>
      <c r="E48" s="329" t="s">
        <v>260</v>
      </c>
      <c r="F48" s="330"/>
      <c r="G48" s="330"/>
      <c r="H48" s="330"/>
      <c r="I48" s="331"/>
      <c r="J48" s="71">
        <v>3</v>
      </c>
      <c r="K48" s="71">
        <v>10</v>
      </c>
      <c r="L48" s="72">
        <v>6330000000</v>
      </c>
      <c r="M48" s="73">
        <v>0</v>
      </c>
      <c r="N48" s="74">
        <f>N49</f>
        <v>4892</v>
      </c>
      <c r="O48" s="75">
        <f t="shared" si="6"/>
        <v>122192</v>
      </c>
      <c r="P48" s="75">
        <f t="shared" si="6"/>
        <v>0</v>
      </c>
      <c r="Q48" s="76">
        <f t="shared" si="6"/>
        <v>0</v>
      </c>
    </row>
    <row r="49" spans="1:17" ht="42" customHeight="1" x14ac:dyDescent="0.2">
      <c r="A49" s="98"/>
      <c r="B49" s="99"/>
      <c r="C49" s="100"/>
      <c r="D49" s="101"/>
      <c r="E49" s="101"/>
      <c r="F49" s="345" t="s">
        <v>261</v>
      </c>
      <c r="G49" s="345"/>
      <c r="H49" s="345"/>
      <c r="I49" s="345"/>
      <c r="J49" s="71">
        <v>3</v>
      </c>
      <c r="K49" s="71">
        <v>10</v>
      </c>
      <c r="L49" s="72">
        <v>6330095020</v>
      </c>
      <c r="M49" s="73">
        <v>0</v>
      </c>
      <c r="N49" s="74">
        <f>N50</f>
        <v>4892</v>
      </c>
      <c r="O49" s="75">
        <f t="shared" si="6"/>
        <v>122192</v>
      </c>
      <c r="P49" s="75">
        <f t="shared" si="6"/>
        <v>0</v>
      </c>
      <c r="Q49" s="76">
        <f t="shared" si="6"/>
        <v>0</v>
      </c>
    </row>
    <row r="50" spans="1:17" ht="27.75" customHeight="1" x14ac:dyDescent="0.2">
      <c r="A50" s="98"/>
      <c r="B50" s="99"/>
      <c r="C50" s="100"/>
      <c r="D50" s="101"/>
      <c r="E50" s="101"/>
      <c r="F50" s="345" t="s">
        <v>248</v>
      </c>
      <c r="G50" s="345"/>
      <c r="H50" s="345"/>
      <c r="I50" s="345"/>
      <c r="J50" s="71">
        <v>3</v>
      </c>
      <c r="K50" s="71">
        <v>10</v>
      </c>
      <c r="L50" s="72">
        <v>6330095020</v>
      </c>
      <c r="M50" s="73">
        <v>240</v>
      </c>
      <c r="N50" s="74">
        <v>4892</v>
      </c>
      <c r="O50" s="75">
        <v>122192</v>
      </c>
      <c r="P50" s="75">
        <v>0</v>
      </c>
      <c r="Q50" s="76">
        <v>0</v>
      </c>
    </row>
    <row r="51" spans="1:17" s="102" customFormat="1" ht="27.75" customHeight="1" x14ac:dyDescent="0.2">
      <c r="A51" s="98"/>
      <c r="B51" s="99"/>
      <c r="C51" s="100"/>
      <c r="D51" s="100"/>
      <c r="E51" s="100"/>
      <c r="F51" s="347" t="s">
        <v>228</v>
      </c>
      <c r="G51" s="347"/>
      <c r="H51" s="347"/>
      <c r="I51" s="347"/>
      <c r="J51" s="63">
        <v>3</v>
      </c>
      <c r="K51" s="63">
        <v>14</v>
      </c>
      <c r="L51" s="64">
        <v>0</v>
      </c>
      <c r="M51" s="65">
        <v>0</v>
      </c>
      <c r="N51" s="66">
        <f>N52</f>
        <v>0</v>
      </c>
      <c r="O51" s="67">
        <f t="shared" ref="O51:Q53" si="7">O52</f>
        <v>0</v>
      </c>
      <c r="P51" s="67">
        <f t="shared" si="7"/>
        <v>4119</v>
      </c>
      <c r="Q51" s="68">
        <f t="shared" si="7"/>
        <v>0</v>
      </c>
    </row>
    <row r="52" spans="1:17" ht="27.75" customHeight="1" x14ac:dyDescent="0.2">
      <c r="A52" s="98"/>
      <c r="B52" s="99"/>
      <c r="C52" s="100"/>
      <c r="D52" s="101"/>
      <c r="E52" s="101"/>
      <c r="F52" s="345" t="s">
        <v>262</v>
      </c>
      <c r="G52" s="345"/>
      <c r="H52" s="345"/>
      <c r="I52" s="345"/>
      <c r="J52" s="71">
        <v>3</v>
      </c>
      <c r="K52" s="71">
        <v>14</v>
      </c>
      <c r="L52" s="72">
        <v>7700000000</v>
      </c>
      <c r="M52" s="73">
        <v>0</v>
      </c>
      <c r="N52" s="74"/>
      <c r="O52" s="75">
        <f t="shared" si="7"/>
        <v>0</v>
      </c>
      <c r="P52" s="75">
        <f t="shared" si="7"/>
        <v>4119</v>
      </c>
      <c r="Q52" s="76">
        <f t="shared" si="7"/>
        <v>0</v>
      </c>
    </row>
    <row r="53" spans="1:17" x14ac:dyDescent="0.2">
      <c r="A53" s="98"/>
      <c r="B53" s="99"/>
      <c r="C53" s="100"/>
      <c r="D53" s="101"/>
      <c r="E53" s="101"/>
      <c r="F53" s="345" t="s">
        <v>263</v>
      </c>
      <c r="G53" s="345"/>
      <c r="H53" s="345"/>
      <c r="I53" s="345"/>
      <c r="J53" s="71">
        <v>3</v>
      </c>
      <c r="K53" s="71">
        <v>14</v>
      </c>
      <c r="L53" s="72">
        <v>7700020040</v>
      </c>
      <c r="M53" s="73">
        <v>0</v>
      </c>
      <c r="N53" s="74">
        <f>N54</f>
        <v>0</v>
      </c>
      <c r="O53" s="75">
        <f t="shared" si="7"/>
        <v>0</v>
      </c>
      <c r="P53" s="75">
        <f t="shared" si="7"/>
        <v>4119</v>
      </c>
      <c r="Q53" s="76">
        <f t="shared" si="7"/>
        <v>0</v>
      </c>
    </row>
    <row r="54" spans="1:17" ht="27.75" customHeight="1" x14ac:dyDescent="0.2">
      <c r="A54" s="98"/>
      <c r="B54" s="99"/>
      <c r="C54" s="100"/>
      <c r="D54" s="101"/>
      <c r="E54" s="101"/>
      <c r="F54" s="345" t="s">
        <v>248</v>
      </c>
      <c r="G54" s="345"/>
      <c r="H54" s="345"/>
      <c r="I54" s="345"/>
      <c r="J54" s="71">
        <v>3</v>
      </c>
      <c r="K54" s="71">
        <v>14</v>
      </c>
      <c r="L54" s="72">
        <v>7700020040</v>
      </c>
      <c r="M54" s="73">
        <v>240</v>
      </c>
      <c r="N54" s="74"/>
      <c r="O54" s="75">
        <v>0</v>
      </c>
      <c r="P54" s="75">
        <v>4119</v>
      </c>
      <c r="Q54" s="76">
        <v>0</v>
      </c>
    </row>
    <row r="55" spans="1:17" ht="12.75" customHeight="1" x14ac:dyDescent="0.2">
      <c r="A55" s="335" t="s">
        <v>229</v>
      </c>
      <c r="B55" s="336"/>
      <c r="C55" s="336"/>
      <c r="D55" s="336"/>
      <c r="E55" s="336"/>
      <c r="F55" s="336"/>
      <c r="G55" s="336"/>
      <c r="H55" s="336"/>
      <c r="I55" s="337"/>
      <c r="J55" s="63">
        <v>4</v>
      </c>
      <c r="K55" s="63">
        <v>0</v>
      </c>
      <c r="L55" s="64">
        <v>0</v>
      </c>
      <c r="M55" s="65">
        <v>0</v>
      </c>
      <c r="N55" s="66">
        <f>N56</f>
        <v>0</v>
      </c>
      <c r="O55" s="67">
        <f t="shared" ref="O55:Q59" si="8">O56</f>
        <v>751001.67</v>
      </c>
      <c r="P55" s="67">
        <f t="shared" si="8"/>
        <v>728000</v>
      </c>
      <c r="Q55" s="68">
        <f t="shared" si="8"/>
        <v>756000</v>
      </c>
    </row>
    <row r="56" spans="1:17" x14ac:dyDescent="0.2">
      <c r="A56" s="98"/>
      <c r="B56" s="107"/>
      <c r="C56" s="107"/>
      <c r="D56" s="107"/>
      <c r="E56" s="107"/>
      <c r="F56" s="348" t="s">
        <v>230</v>
      </c>
      <c r="G56" s="348"/>
      <c r="H56" s="348"/>
      <c r="I56" s="348"/>
      <c r="J56" s="63">
        <v>4</v>
      </c>
      <c r="K56" s="63">
        <v>9</v>
      </c>
      <c r="L56" s="64">
        <v>0</v>
      </c>
      <c r="M56" s="65">
        <v>0</v>
      </c>
      <c r="N56" s="66">
        <f>N57</f>
        <v>0</v>
      </c>
      <c r="O56" s="67">
        <f>O57</f>
        <v>751001.67</v>
      </c>
      <c r="P56" s="67">
        <f t="shared" si="8"/>
        <v>728000</v>
      </c>
      <c r="Q56" s="68">
        <f t="shared" si="8"/>
        <v>756000</v>
      </c>
    </row>
    <row r="57" spans="1:17" s="102" customFormat="1" ht="51.75" customHeight="1" x14ac:dyDescent="0.2">
      <c r="A57" s="98"/>
      <c r="B57" s="99"/>
      <c r="C57" s="329" t="s">
        <v>242</v>
      </c>
      <c r="D57" s="330"/>
      <c r="E57" s="330"/>
      <c r="F57" s="330"/>
      <c r="G57" s="330"/>
      <c r="H57" s="330"/>
      <c r="I57" s="331"/>
      <c r="J57" s="71">
        <v>4</v>
      </c>
      <c r="K57" s="71">
        <v>9</v>
      </c>
      <c r="L57" s="72">
        <v>6300000000</v>
      </c>
      <c r="M57" s="73">
        <v>0</v>
      </c>
      <c r="N57" s="74">
        <f>N58</f>
        <v>0</v>
      </c>
      <c r="O57" s="75">
        <f t="shared" si="8"/>
        <v>751001.67</v>
      </c>
      <c r="P57" s="75">
        <f t="shared" si="8"/>
        <v>728000</v>
      </c>
      <c r="Q57" s="76">
        <f t="shared" si="8"/>
        <v>756000</v>
      </c>
    </row>
    <row r="58" spans="1:17" ht="38.25" customHeight="1" x14ac:dyDescent="0.2">
      <c r="A58" s="98"/>
      <c r="B58" s="99"/>
      <c r="C58" s="100"/>
      <c r="D58" s="329" t="s">
        <v>264</v>
      </c>
      <c r="E58" s="330"/>
      <c r="F58" s="330"/>
      <c r="G58" s="330"/>
      <c r="H58" s="330"/>
      <c r="I58" s="331"/>
      <c r="J58" s="71">
        <v>4</v>
      </c>
      <c r="K58" s="71">
        <v>9</v>
      </c>
      <c r="L58" s="72">
        <v>6340000000</v>
      </c>
      <c r="M58" s="73">
        <v>0</v>
      </c>
      <c r="N58" s="74">
        <f>N59</f>
        <v>0</v>
      </c>
      <c r="O58" s="75">
        <f t="shared" si="8"/>
        <v>751001.67</v>
      </c>
      <c r="P58" s="75">
        <f t="shared" si="8"/>
        <v>728000</v>
      </c>
      <c r="Q58" s="76">
        <f t="shared" si="8"/>
        <v>756000</v>
      </c>
    </row>
    <row r="59" spans="1:17" ht="41.25" customHeight="1" x14ac:dyDescent="0.2">
      <c r="A59" s="98"/>
      <c r="B59" s="99"/>
      <c r="C59" s="100"/>
      <c r="D59" s="101"/>
      <c r="E59" s="329" t="s">
        <v>265</v>
      </c>
      <c r="F59" s="330"/>
      <c r="G59" s="330"/>
      <c r="H59" s="330"/>
      <c r="I59" s="331"/>
      <c r="J59" s="71">
        <v>4</v>
      </c>
      <c r="K59" s="71">
        <v>9</v>
      </c>
      <c r="L59" s="72">
        <v>6340095280</v>
      </c>
      <c r="M59" s="73">
        <v>0</v>
      </c>
      <c r="N59" s="74">
        <f>N60</f>
        <v>0</v>
      </c>
      <c r="O59" s="75">
        <f t="shared" si="8"/>
        <v>751001.67</v>
      </c>
      <c r="P59" s="75">
        <f t="shared" si="8"/>
        <v>728000</v>
      </c>
      <c r="Q59" s="76">
        <f t="shared" si="8"/>
        <v>756000</v>
      </c>
    </row>
    <row r="60" spans="1:17" ht="27.75" customHeight="1" x14ac:dyDescent="0.2">
      <c r="A60" s="98"/>
      <c r="B60" s="99"/>
      <c r="C60" s="100"/>
      <c r="D60" s="101"/>
      <c r="E60" s="101"/>
      <c r="F60" s="345" t="s">
        <v>248</v>
      </c>
      <c r="G60" s="345"/>
      <c r="H60" s="345"/>
      <c r="I60" s="345"/>
      <c r="J60" s="71">
        <v>4</v>
      </c>
      <c r="K60" s="71">
        <v>9</v>
      </c>
      <c r="L60" s="72">
        <v>6340095280</v>
      </c>
      <c r="M60" s="73">
        <v>240</v>
      </c>
      <c r="N60" s="74"/>
      <c r="O60" s="75">
        <v>751001.67</v>
      </c>
      <c r="P60" s="75">
        <v>728000</v>
      </c>
      <c r="Q60" s="76">
        <v>756000</v>
      </c>
    </row>
    <row r="61" spans="1:17" ht="12.75" customHeight="1" x14ac:dyDescent="0.2">
      <c r="A61" s="335" t="s">
        <v>231</v>
      </c>
      <c r="B61" s="336"/>
      <c r="C61" s="336"/>
      <c r="D61" s="336"/>
      <c r="E61" s="336"/>
      <c r="F61" s="336"/>
      <c r="G61" s="336"/>
      <c r="H61" s="336"/>
      <c r="I61" s="337"/>
      <c r="J61" s="63">
        <v>5</v>
      </c>
      <c r="K61" s="63">
        <v>0</v>
      </c>
      <c r="L61" s="64">
        <v>0</v>
      </c>
      <c r="M61" s="65">
        <v>0</v>
      </c>
      <c r="N61" s="66">
        <f>N62</f>
        <v>102621.17000000001</v>
      </c>
      <c r="O61" s="67">
        <f t="shared" ref="O61:Q65" si="9">O62</f>
        <v>208526.23</v>
      </c>
      <c r="P61" s="67">
        <f t="shared" si="9"/>
        <v>0</v>
      </c>
      <c r="Q61" s="68">
        <f t="shared" si="9"/>
        <v>0</v>
      </c>
    </row>
    <row r="62" spans="1:17" ht="12.75" customHeight="1" x14ac:dyDescent="0.2">
      <c r="A62" s="98"/>
      <c r="B62" s="99"/>
      <c r="C62" s="332" t="s">
        <v>232</v>
      </c>
      <c r="D62" s="333"/>
      <c r="E62" s="333"/>
      <c r="F62" s="333"/>
      <c r="G62" s="333"/>
      <c r="H62" s="333"/>
      <c r="I62" s="334"/>
      <c r="J62" s="63">
        <v>5</v>
      </c>
      <c r="K62" s="63">
        <v>3</v>
      </c>
      <c r="L62" s="64">
        <v>0</v>
      </c>
      <c r="M62" s="65">
        <v>0</v>
      </c>
      <c r="N62" s="66">
        <f>N63</f>
        <v>102621.17000000001</v>
      </c>
      <c r="O62" s="67">
        <f t="shared" si="9"/>
        <v>208526.23</v>
      </c>
      <c r="P62" s="67">
        <f t="shared" si="9"/>
        <v>0</v>
      </c>
      <c r="Q62" s="68">
        <f t="shared" si="9"/>
        <v>0</v>
      </c>
    </row>
    <row r="63" spans="1:17" s="102" customFormat="1" ht="51.75" customHeight="1" x14ac:dyDescent="0.2">
      <c r="A63" s="98"/>
      <c r="B63" s="99"/>
      <c r="C63" s="100"/>
      <c r="D63" s="329" t="s">
        <v>242</v>
      </c>
      <c r="E63" s="330"/>
      <c r="F63" s="330"/>
      <c r="G63" s="330"/>
      <c r="H63" s="330"/>
      <c r="I63" s="331"/>
      <c r="J63" s="71">
        <v>5</v>
      </c>
      <c r="K63" s="71">
        <v>3</v>
      </c>
      <c r="L63" s="72">
        <v>6300000000</v>
      </c>
      <c r="M63" s="73">
        <v>0</v>
      </c>
      <c r="N63" s="74">
        <f>N64</f>
        <v>102621.17000000001</v>
      </c>
      <c r="O63" s="75">
        <f>O64</f>
        <v>208526.23</v>
      </c>
      <c r="P63" s="75">
        <f t="shared" si="9"/>
        <v>0</v>
      </c>
      <c r="Q63" s="76">
        <f t="shared" si="9"/>
        <v>0</v>
      </c>
    </row>
    <row r="64" spans="1:17" ht="31.5" customHeight="1" x14ac:dyDescent="0.2">
      <c r="A64" s="98"/>
      <c r="B64" s="99"/>
      <c r="C64" s="100"/>
      <c r="D64" s="101"/>
      <c r="E64" s="329" t="s">
        <v>266</v>
      </c>
      <c r="F64" s="330"/>
      <c r="G64" s="330"/>
      <c r="H64" s="330"/>
      <c r="I64" s="331"/>
      <c r="J64" s="71">
        <v>5</v>
      </c>
      <c r="K64" s="71">
        <v>3</v>
      </c>
      <c r="L64" s="72">
        <v>6350000000</v>
      </c>
      <c r="M64" s="73">
        <v>0</v>
      </c>
      <c r="N64" s="74">
        <f>N65+N68</f>
        <v>102621.17000000001</v>
      </c>
      <c r="O64" s="75">
        <f>O65+O68</f>
        <v>208526.23</v>
      </c>
      <c r="P64" s="75">
        <f>P65</f>
        <v>0</v>
      </c>
      <c r="Q64" s="76">
        <f t="shared" si="9"/>
        <v>0</v>
      </c>
    </row>
    <row r="65" spans="1:17" ht="39.75" customHeight="1" x14ac:dyDescent="0.2">
      <c r="A65" s="98"/>
      <c r="B65" s="99"/>
      <c r="C65" s="100"/>
      <c r="D65" s="101"/>
      <c r="E65" s="101"/>
      <c r="F65" s="345" t="s">
        <v>267</v>
      </c>
      <c r="G65" s="345"/>
      <c r="H65" s="345"/>
      <c r="I65" s="345"/>
      <c r="J65" s="71">
        <v>5</v>
      </c>
      <c r="K65" s="71">
        <v>3</v>
      </c>
      <c r="L65" s="72">
        <v>6350095310</v>
      </c>
      <c r="M65" s="73">
        <v>0</v>
      </c>
      <c r="N65" s="74">
        <f>N66</f>
        <v>-43365.18</v>
      </c>
      <c r="O65" s="75">
        <f t="shared" si="9"/>
        <v>62539.88</v>
      </c>
      <c r="P65" s="75">
        <f t="shared" si="9"/>
        <v>0</v>
      </c>
      <c r="Q65" s="76">
        <f t="shared" si="9"/>
        <v>0</v>
      </c>
    </row>
    <row r="66" spans="1:17" ht="27.75" customHeight="1" x14ac:dyDescent="0.2">
      <c r="A66" s="98"/>
      <c r="B66" s="99"/>
      <c r="C66" s="100"/>
      <c r="D66" s="101"/>
      <c r="E66" s="101"/>
      <c r="F66" s="345" t="s">
        <v>248</v>
      </c>
      <c r="G66" s="345"/>
      <c r="H66" s="345"/>
      <c r="I66" s="345"/>
      <c r="J66" s="71">
        <v>5</v>
      </c>
      <c r="K66" s="71">
        <v>3</v>
      </c>
      <c r="L66" s="72">
        <v>6350095310</v>
      </c>
      <c r="M66" s="73">
        <v>240</v>
      </c>
      <c r="N66" s="74">
        <v>-43365.18</v>
      </c>
      <c r="O66" s="75">
        <v>62539.88</v>
      </c>
      <c r="P66" s="75">
        <v>0</v>
      </c>
      <c r="Q66" s="76">
        <v>0</v>
      </c>
    </row>
    <row r="67" spans="1:17" ht="27.75" customHeight="1" x14ac:dyDescent="0.2">
      <c r="A67" s="92"/>
      <c r="B67" s="104"/>
      <c r="C67" s="94"/>
      <c r="D67" s="79"/>
      <c r="E67" s="79"/>
      <c r="F67" s="329" t="s">
        <v>268</v>
      </c>
      <c r="G67" s="330"/>
      <c r="H67" s="330"/>
      <c r="I67" s="331"/>
      <c r="J67" s="71">
        <v>5</v>
      </c>
      <c r="K67" s="71">
        <v>3</v>
      </c>
      <c r="L67" s="72">
        <v>6350097060</v>
      </c>
      <c r="M67" s="73">
        <v>0</v>
      </c>
      <c r="N67" s="74">
        <f>N68</f>
        <v>145986.35</v>
      </c>
      <c r="O67" s="75">
        <f>O68</f>
        <v>145986.35</v>
      </c>
      <c r="P67" s="75">
        <f>P68</f>
        <v>0</v>
      </c>
      <c r="Q67" s="76">
        <f>Q68</f>
        <v>0</v>
      </c>
    </row>
    <row r="68" spans="1:17" ht="27.75" customHeight="1" x14ac:dyDescent="0.2">
      <c r="A68" s="92"/>
      <c r="B68" s="104"/>
      <c r="C68" s="94"/>
      <c r="D68" s="79"/>
      <c r="E68" s="79"/>
      <c r="F68" s="345" t="s">
        <v>248</v>
      </c>
      <c r="G68" s="345"/>
      <c r="H68" s="345"/>
      <c r="I68" s="345"/>
      <c r="J68" s="71">
        <v>5</v>
      </c>
      <c r="K68" s="71">
        <v>3</v>
      </c>
      <c r="L68" s="72">
        <v>6350097060</v>
      </c>
      <c r="M68" s="73">
        <v>240</v>
      </c>
      <c r="N68" s="74">
        <v>145986.35</v>
      </c>
      <c r="O68" s="75">
        <v>145986.35</v>
      </c>
      <c r="P68" s="75">
        <v>0</v>
      </c>
      <c r="Q68" s="76">
        <v>0</v>
      </c>
    </row>
    <row r="69" spans="1:17" ht="12.75" customHeight="1" x14ac:dyDescent="0.2">
      <c r="A69" s="335" t="s">
        <v>233</v>
      </c>
      <c r="B69" s="336"/>
      <c r="C69" s="336"/>
      <c r="D69" s="336"/>
      <c r="E69" s="336"/>
      <c r="F69" s="336"/>
      <c r="G69" s="336"/>
      <c r="H69" s="336"/>
      <c r="I69" s="337"/>
      <c r="J69" s="63">
        <v>8</v>
      </c>
      <c r="K69" s="63">
        <v>0</v>
      </c>
      <c r="L69" s="64">
        <v>0</v>
      </c>
      <c r="M69" s="65">
        <v>0</v>
      </c>
      <c r="N69" s="66">
        <f>N70</f>
        <v>83093.899999999994</v>
      </c>
      <c r="O69" s="67">
        <f t="shared" ref="O69:Q71" si="10">O70</f>
        <v>2950909.25</v>
      </c>
      <c r="P69" s="67">
        <f t="shared" si="10"/>
        <v>2145481</v>
      </c>
      <c r="Q69" s="68">
        <f t="shared" si="10"/>
        <v>2133900</v>
      </c>
    </row>
    <row r="70" spans="1:17" ht="12.75" customHeight="1" x14ac:dyDescent="0.2">
      <c r="A70" s="98"/>
      <c r="B70" s="99"/>
      <c r="C70" s="332" t="s">
        <v>234</v>
      </c>
      <c r="D70" s="333"/>
      <c r="E70" s="333"/>
      <c r="F70" s="333"/>
      <c r="G70" s="333"/>
      <c r="H70" s="333"/>
      <c r="I70" s="334"/>
      <c r="J70" s="63">
        <v>8</v>
      </c>
      <c r="K70" s="63">
        <v>1</v>
      </c>
      <c r="L70" s="64">
        <v>0</v>
      </c>
      <c r="M70" s="65">
        <v>0</v>
      </c>
      <c r="N70" s="66">
        <f>N71</f>
        <v>83093.899999999994</v>
      </c>
      <c r="O70" s="67">
        <f t="shared" si="10"/>
        <v>2950909.25</v>
      </c>
      <c r="P70" s="67">
        <f t="shared" si="10"/>
        <v>2145481</v>
      </c>
      <c r="Q70" s="68">
        <f t="shared" si="10"/>
        <v>2133900</v>
      </c>
    </row>
    <row r="71" spans="1:17" s="102" customFormat="1" ht="51.75" customHeight="1" x14ac:dyDescent="0.2">
      <c r="A71" s="98"/>
      <c r="B71" s="99"/>
      <c r="C71" s="96"/>
      <c r="D71" s="345" t="s">
        <v>242</v>
      </c>
      <c r="E71" s="345"/>
      <c r="F71" s="345"/>
      <c r="G71" s="345"/>
      <c r="H71" s="345"/>
      <c r="I71" s="345"/>
      <c r="J71" s="71">
        <v>8</v>
      </c>
      <c r="K71" s="71">
        <v>1</v>
      </c>
      <c r="L71" s="72">
        <v>6300000000</v>
      </c>
      <c r="M71" s="73">
        <v>0</v>
      </c>
      <c r="N71" s="74">
        <f>N72</f>
        <v>83093.899999999994</v>
      </c>
      <c r="O71" s="75">
        <f t="shared" si="10"/>
        <v>2950909.25</v>
      </c>
      <c r="P71" s="75">
        <f t="shared" si="10"/>
        <v>2145481</v>
      </c>
      <c r="Q71" s="75">
        <f t="shared" si="10"/>
        <v>2133900</v>
      </c>
    </row>
    <row r="72" spans="1:17" ht="29.25" customHeight="1" x14ac:dyDescent="0.2">
      <c r="A72" s="98"/>
      <c r="B72" s="99"/>
      <c r="C72" s="96"/>
      <c r="D72" s="101"/>
      <c r="E72" s="345" t="s">
        <v>269</v>
      </c>
      <c r="F72" s="345"/>
      <c r="G72" s="345"/>
      <c r="H72" s="345"/>
      <c r="I72" s="345"/>
      <c r="J72" s="71">
        <v>8</v>
      </c>
      <c r="K72" s="71">
        <v>1</v>
      </c>
      <c r="L72" s="72">
        <v>6360000000</v>
      </c>
      <c r="M72" s="73">
        <v>0</v>
      </c>
      <c r="N72" s="74">
        <f>N75+N81</f>
        <v>83093.899999999994</v>
      </c>
      <c r="O72" s="75">
        <f>O73+O75+O77+O81</f>
        <v>2950909.25</v>
      </c>
      <c r="P72" s="75">
        <f>P73+P75</f>
        <v>2145481</v>
      </c>
      <c r="Q72" s="75">
        <f>Q73+Q75</f>
        <v>2133900</v>
      </c>
    </row>
    <row r="73" spans="1:17" ht="39.75" customHeight="1" x14ac:dyDescent="0.2">
      <c r="A73" s="98"/>
      <c r="B73" s="99"/>
      <c r="C73" s="96"/>
      <c r="D73" s="101"/>
      <c r="E73" s="101"/>
      <c r="F73" s="345" t="s">
        <v>270</v>
      </c>
      <c r="G73" s="345"/>
      <c r="H73" s="345"/>
      <c r="I73" s="345"/>
      <c r="J73" s="71">
        <v>8</v>
      </c>
      <c r="K73" s="71">
        <v>1</v>
      </c>
      <c r="L73" s="72">
        <v>6360075080</v>
      </c>
      <c r="M73" s="73">
        <v>0</v>
      </c>
      <c r="N73" s="74"/>
      <c r="O73" s="75">
        <f t="shared" ref="O73:Q73" si="11">O74</f>
        <v>2034200</v>
      </c>
      <c r="P73" s="75">
        <f t="shared" si="11"/>
        <v>2133900</v>
      </c>
      <c r="Q73" s="75">
        <f t="shared" si="11"/>
        <v>2133900</v>
      </c>
    </row>
    <row r="74" spans="1:17" x14ac:dyDescent="0.2">
      <c r="A74" s="98"/>
      <c r="B74" s="99"/>
      <c r="C74" s="96"/>
      <c r="D74" s="101"/>
      <c r="E74" s="101"/>
      <c r="F74" s="345" t="s">
        <v>193</v>
      </c>
      <c r="G74" s="345"/>
      <c r="H74" s="345"/>
      <c r="I74" s="345"/>
      <c r="J74" s="71">
        <v>8</v>
      </c>
      <c r="K74" s="71">
        <v>1</v>
      </c>
      <c r="L74" s="72">
        <v>6360075080</v>
      </c>
      <c r="M74" s="73" t="s">
        <v>271</v>
      </c>
      <c r="N74" s="74"/>
      <c r="O74" s="75">
        <v>2034200</v>
      </c>
      <c r="P74" s="75">
        <v>2133900</v>
      </c>
      <c r="Q74" s="75">
        <v>2133900</v>
      </c>
    </row>
    <row r="75" spans="1:17" ht="39" customHeight="1" x14ac:dyDescent="0.2">
      <c r="A75" s="98"/>
      <c r="B75" s="99"/>
      <c r="C75" s="96"/>
      <c r="D75" s="101"/>
      <c r="E75" s="101"/>
      <c r="F75" s="345" t="s">
        <v>272</v>
      </c>
      <c r="G75" s="345"/>
      <c r="H75" s="345"/>
      <c r="I75" s="345"/>
      <c r="J75" s="71">
        <v>8</v>
      </c>
      <c r="K75" s="71">
        <v>1</v>
      </c>
      <c r="L75" s="72">
        <v>6360095220</v>
      </c>
      <c r="M75" s="73">
        <v>0</v>
      </c>
      <c r="N75" s="74">
        <f>N76</f>
        <v>-108015.25</v>
      </c>
      <c r="O75" s="75">
        <f>O76</f>
        <v>625900.1</v>
      </c>
      <c r="P75" s="75">
        <f>P76</f>
        <v>11581</v>
      </c>
      <c r="Q75" s="75">
        <f t="shared" ref="Q75" si="12">Q76</f>
        <v>0</v>
      </c>
    </row>
    <row r="76" spans="1:17" ht="27.75" customHeight="1" x14ac:dyDescent="0.2">
      <c r="A76" s="98"/>
      <c r="B76" s="99"/>
      <c r="C76" s="96"/>
      <c r="D76" s="101"/>
      <c r="E76" s="345" t="s">
        <v>248</v>
      </c>
      <c r="F76" s="345"/>
      <c r="G76" s="345"/>
      <c r="H76" s="345"/>
      <c r="I76" s="345"/>
      <c r="J76" s="71">
        <v>8</v>
      </c>
      <c r="K76" s="71">
        <v>1</v>
      </c>
      <c r="L76" s="72">
        <v>6360095220</v>
      </c>
      <c r="M76" s="73">
        <v>240</v>
      </c>
      <c r="N76" s="74">
        <v>-108015.25</v>
      </c>
      <c r="O76" s="75">
        <v>625900.1</v>
      </c>
      <c r="P76" s="75">
        <v>11581</v>
      </c>
      <c r="Q76" s="75">
        <v>0</v>
      </c>
    </row>
    <row r="77" spans="1:17" ht="27.75" customHeight="1" x14ac:dyDescent="0.2">
      <c r="A77" s="108"/>
      <c r="B77" s="109"/>
      <c r="C77" s="110"/>
      <c r="D77" s="101"/>
      <c r="E77" s="101"/>
      <c r="F77" s="345" t="s">
        <v>273</v>
      </c>
      <c r="G77" s="345"/>
      <c r="H77" s="345"/>
      <c r="I77" s="345"/>
      <c r="J77" s="71">
        <v>8</v>
      </c>
      <c r="K77" s="71">
        <v>1</v>
      </c>
      <c r="L77" s="72">
        <v>6360097030</v>
      </c>
      <c r="M77" s="73">
        <v>0</v>
      </c>
      <c r="N77" s="74"/>
      <c r="O77" s="75">
        <v>99700</v>
      </c>
      <c r="P77" s="75">
        <v>0</v>
      </c>
      <c r="Q77" s="75">
        <v>0</v>
      </c>
    </row>
    <row r="78" spans="1:17" ht="22.5" customHeight="1" x14ac:dyDescent="0.2">
      <c r="A78" s="108"/>
      <c r="B78" s="109"/>
      <c r="C78" s="110"/>
      <c r="D78" s="101"/>
      <c r="E78" s="101"/>
      <c r="F78" s="345" t="s">
        <v>274</v>
      </c>
      <c r="G78" s="345"/>
      <c r="H78" s="345"/>
      <c r="I78" s="345"/>
      <c r="J78" s="71">
        <v>8</v>
      </c>
      <c r="K78" s="71">
        <v>1</v>
      </c>
      <c r="L78" s="72">
        <v>6360097030</v>
      </c>
      <c r="M78" s="73">
        <v>500</v>
      </c>
      <c r="N78" s="74"/>
      <c r="O78" s="75">
        <v>99700</v>
      </c>
      <c r="P78" s="75">
        <v>0</v>
      </c>
      <c r="Q78" s="75">
        <v>0</v>
      </c>
    </row>
    <row r="79" spans="1:17" ht="20.25" customHeight="1" x14ac:dyDescent="0.2">
      <c r="A79" s="108"/>
      <c r="B79" s="109"/>
      <c r="C79" s="110"/>
      <c r="D79" s="101"/>
      <c r="E79" s="101"/>
      <c r="F79" s="345" t="s">
        <v>193</v>
      </c>
      <c r="G79" s="345"/>
      <c r="H79" s="345"/>
      <c r="I79" s="345"/>
      <c r="J79" s="71">
        <v>8</v>
      </c>
      <c r="K79" s="71">
        <v>1</v>
      </c>
      <c r="L79" s="72">
        <v>6360097030</v>
      </c>
      <c r="M79" s="73">
        <v>540</v>
      </c>
      <c r="N79" s="74"/>
      <c r="O79" s="75">
        <v>99700</v>
      </c>
      <c r="P79" s="75">
        <v>0</v>
      </c>
      <c r="Q79" s="75">
        <v>0</v>
      </c>
    </row>
    <row r="80" spans="1:17" ht="27" customHeight="1" x14ac:dyDescent="0.2">
      <c r="A80" s="108"/>
      <c r="B80" s="109"/>
      <c r="C80" s="110"/>
      <c r="D80" s="101"/>
      <c r="E80" s="101"/>
      <c r="F80" s="345" t="s">
        <v>268</v>
      </c>
      <c r="G80" s="345"/>
      <c r="H80" s="345"/>
      <c r="I80" s="345"/>
      <c r="J80" s="71">
        <v>8</v>
      </c>
      <c r="K80" s="71">
        <v>1</v>
      </c>
      <c r="L80" s="72">
        <v>6360097060</v>
      </c>
      <c r="M80" s="73">
        <v>0</v>
      </c>
      <c r="N80" s="74">
        <f>N81</f>
        <v>191109.15</v>
      </c>
      <c r="O80" s="75">
        <f>O81</f>
        <v>191109.15</v>
      </c>
      <c r="P80" s="75">
        <v>0</v>
      </c>
      <c r="Q80" s="75">
        <v>0</v>
      </c>
    </row>
    <row r="81" spans="1:17" ht="31.5" customHeight="1" x14ac:dyDescent="0.2">
      <c r="A81" s="108"/>
      <c r="B81" s="109"/>
      <c r="C81" s="110"/>
      <c r="D81" s="101"/>
      <c r="E81" s="101"/>
      <c r="F81" s="345" t="s">
        <v>248</v>
      </c>
      <c r="G81" s="345"/>
      <c r="H81" s="345"/>
      <c r="I81" s="345"/>
      <c r="J81" s="71">
        <v>8</v>
      </c>
      <c r="K81" s="71">
        <v>1</v>
      </c>
      <c r="L81" s="72">
        <v>6360097060</v>
      </c>
      <c r="M81" s="73">
        <v>240</v>
      </c>
      <c r="N81" s="74">
        <v>191109.15</v>
      </c>
      <c r="O81" s="75">
        <v>191109.15</v>
      </c>
      <c r="P81" s="75">
        <v>0</v>
      </c>
      <c r="Q81" s="75">
        <v>0</v>
      </c>
    </row>
    <row r="82" spans="1:17" ht="15" customHeight="1" x14ac:dyDescent="0.2">
      <c r="A82" s="108"/>
      <c r="B82" s="109"/>
      <c r="C82" s="110"/>
      <c r="D82" s="101"/>
      <c r="E82" s="101"/>
      <c r="F82" s="347" t="s">
        <v>275</v>
      </c>
      <c r="G82" s="347"/>
      <c r="H82" s="347"/>
      <c r="I82" s="347"/>
      <c r="J82" s="63">
        <v>10</v>
      </c>
      <c r="K82" s="63">
        <v>0</v>
      </c>
      <c r="L82" s="64">
        <v>0</v>
      </c>
      <c r="M82" s="65">
        <v>0</v>
      </c>
      <c r="N82" s="66">
        <f t="shared" ref="N82:O86" si="13">N83</f>
        <v>9489.52</v>
      </c>
      <c r="O82" s="67">
        <f t="shared" si="13"/>
        <v>88909.23</v>
      </c>
      <c r="P82" s="67">
        <v>0</v>
      </c>
      <c r="Q82" s="67">
        <v>0</v>
      </c>
    </row>
    <row r="83" spans="1:17" ht="14.25" customHeight="1" x14ac:dyDescent="0.2">
      <c r="A83" s="108"/>
      <c r="B83" s="109"/>
      <c r="C83" s="110"/>
      <c r="D83" s="101"/>
      <c r="E83" s="101"/>
      <c r="F83" s="345" t="s">
        <v>276</v>
      </c>
      <c r="G83" s="345"/>
      <c r="H83" s="345"/>
      <c r="I83" s="345"/>
      <c r="J83" s="71">
        <v>10</v>
      </c>
      <c r="K83" s="71">
        <v>1</v>
      </c>
      <c r="L83" s="72">
        <v>0</v>
      </c>
      <c r="M83" s="73">
        <v>0</v>
      </c>
      <c r="N83" s="74">
        <f t="shared" si="13"/>
        <v>9489.52</v>
      </c>
      <c r="O83" s="75">
        <f t="shared" si="13"/>
        <v>88909.23</v>
      </c>
      <c r="P83" s="75">
        <v>0</v>
      </c>
      <c r="Q83" s="75">
        <v>0</v>
      </c>
    </row>
    <row r="84" spans="1:17" ht="53.25" customHeight="1" x14ac:dyDescent="0.2">
      <c r="A84" s="108"/>
      <c r="B84" s="109"/>
      <c r="C84" s="110"/>
      <c r="D84" s="101"/>
      <c r="E84" s="101"/>
      <c r="F84" s="345" t="s">
        <v>277</v>
      </c>
      <c r="G84" s="345"/>
      <c r="H84" s="345"/>
      <c r="I84" s="345"/>
      <c r="J84" s="71">
        <v>10</v>
      </c>
      <c r="K84" s="71">
        <v>1</v>
      </c>
      <c r="L84" s="72">
        <v>6300000000</v>
      </c>
      <c r="M84" s="73">
        <v>0</v>
      </c>
      <c r="N84" s="74">
        <f t="shared" si="13"/>
        <v>9489.52</v>
      </c>
      <c r="O84" s="75">
        <f t="shared" si="13"/>
        <v>88909.23</v>
      </c>
      <c r="P84" s="75">
        <v>0</v>
      </c>
      <c r="Q84" s="75">
        <v>0</v>
      </c>
    </row>
    <row r="85" spans="1:17" ht="40.5" customHeight="1" x14ac:dyDescent="0.2">
      <c r="A85" s="108"/>
      <c r="B85" s="109"/>
      <c r="C85" s="110"/>
      <c r="D85" s="101"/>
      <c r="E85" s="101"/>
      <c r="F85" s="345" t="s">
        <v>243</v>
      </c>
      <c r="G85" s="345"/>
      <c r="H85" s="345"/>
      <c r="I85" s="345"/>
      <c r="J85" s="71">
        <v>10</v>
      </c>
      <c r="K85" s="71">
        <v>1</v>
      </c>
      <c r="L85" s="72">
        <v>6310025050</v>
      </c>
      <c r="M85" s="73">
        <v>0</v>
      </c>
      <c r="N85" s="74">
        <f t="shared" si="13"/>
        <v>9489.52</v>
      </c>
      <c r="O85" s="75">
        <f t="shared" si="13"/>
        <v>88909.23</v>
      </c>
      <c r="P85" s="75">
        <v>0</v>
      </c>
      <c r="Q85" s="75">
        <v>0</v>
      </c>
    </row>
    <row r="86" spans="1:17" ht="27" customHeight="1" x14ac:dyDescent="0.2">
      <c r="A86" s="108"/>
      <c r="B86" s="109"/>
      <c r="C86" s="110"/>
      <c r="D86" s="101"/>
      <c r="E86" s="101"/>
      <c r="F86" s="345" t="s">
        <v>278</v>
      </c>
      <c r="G86" s="345"/>
      <c r="H86" s="345"/>
      <c r="I86" s="345"/>
      <c r="J86" s="71">
        <v>10</v>
      </c>
      <c r="K86" s="71">
        <v>1</v>
      </c>
      <c r="L86" s="72">
        <v>6310025050</v>
      </c>
      <c r="M86" s="73">
        <v>310</v>
      </c>
      <c r="N86" s="74">
        <f t="shared" si="13"/>
        <v>9489.52</v>
      </c>
      <c r="O86" s="75">
        <f t="shared" si="13"/>
        <v>88909.23</v>
      </c>
      <c r="P86" s="75">
        <v>0</v>
      </c>
      <c r="Q86" s="75">
        <v>0</v>
      </c>
    </row>
    <row r="87" spans="1:17" ht="27.75" customHeight="1" x14ac:dyDescent="0.2">
      <c r="A87" s="108"/>
      <c r="B87" s="109"/>
      <c r="C87" s="110"/>
      <c r="D87" s="101"/>
      <c r="E87" s="101"/>
      <c r="F87" s="345" t="s">
        <v>236</v>
      </c>
      <c r="G87" s="345"/>
      <c r="H87" s="345"/>
      <c r="I87" s="345"/>
      <c r="J87" s="71">
        <v>10</v>
      </c>
      <c r="K87" s="71">
        <v>1</v>
      </c>
      <c r="L87" s="72">
        <v>6310025050</v>
      </c>
      <c r="M87" s="73">
        <v>312</v>
      </c>
      <c r="N87" s="74">
        <v>9489.52</v>
      </c>
      <c r="O87" s="75">
        <v>88909.23</v>
      </c>
      <c r="P87" s="75">
        <v>0</v>
      </c>
      <c r="Q87" s="75">
        <v>0</v>
      </c>
    </row>
    <row r="88" spans="1:17" ht="13.5" thickBot="1" x14ac:dyDescent="0.25">
      <c r="F88" s="346" t="s">
        <v>237</v>
      </c>
      <c r="G88" s="346"/>
      <c r="H88" s="346"/>
      <c r="I88" s="346"/>
      <c r="J88" s="111"/>
      <c r="K88" s="85"/>
      <c r="L88" s="86"/>
      <c r="M88" s="86"/>
      <c r="N88" s="87">
        <f>N10+N38+N45+N55+N61+N69+N82</f>
        <v>410744.31000000006</v>
      </c>
      <c r="O88" s="88">
        <f>O10+O38+O45+O55+O61+O69+O82</f>
        <v>7562812.5300000003</v>
      </c>
      <c r="P88" s="88">
        <f>P10+P38+P45+P55+P61+P69</f>
        <v>5316600</v>
      </c>
      <c r="Q88" s="89">
        <f>Q10+Q38+Q45+Q55+Q61+Q69</f>
        <v>5237700</v>
      </c>
    </row>
  </sheetData>
  <mergeCells count="86">
    <mergeCell ref="E13:I13"/>
    <mergeCell ref="F20:I20"/>
    <mergeCell ref="F22:I22"/>
    <mergeCell ref="C17:I17"/>
    <mergeCell ref="E14:I14"/>
    <mergeCell ref="E15:I15"/>
    <mergeCell ref="E16:I16"/>
    <mergeCell ref="D18:I18"/>
    <mergeCell ref="M1:Q1"/>
    <mergeCell ref="M2:Q2"/>
    <mergeCell ref="M3:Q3"/>
    <mergeCell ref="M4:Q4"/>
    <mergeCell ref="D12:I12"/>
    <mergeCell ref="A9:I9"/>
    <mergeCell ref="A10:I10"/>
    <mergeCell ref="C11:I11"/>
    <mergeCell ref="A6:Q6"/>
    <mergeCell ref="A7:M7"/>
    <mergeCell ref="F35:I35"/>
    <mergeCell ref="E19:I19"/>
    <mergeCell ref="F21:I21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D47:I47"/>
    <mergeCell ref="F36:I36"/>
    <mergeCell ref="F37:I37"/>
    <mergeCell ref="A38:I38"/>
    <mergeCell ref="C39:I39"/>
    <mergeCell ref="D40:I40"/>
    <mergeCell ref="E41:I41"/>
    <mergeCell ref="F42:I42"/>
    <mergeCell ref="F43:I43"/>
    <mergeCell ref="F44:I44"/>
    <mergeCell ref="A45:I45"/>
    <mergeCell ref="C46:I46"/>
    <mergeCell ref="E59:I59"/>
    <mergeCell ref="E48:I48"/>
    <mergeCell ref="F49:I49"/>
    <mergeCell ref="F50:I50"/>
    <mergeCell ref="F51:I51"/>
    <mergeCell ref="F52:I52"/>
    <mergeCell ref="F53:I53"/>
    <mergeCell ref="F54:I54"/>
    <mergeCell ref="A55:I55"/>
    <mergeCell ref="F56:I56"/>
    <mergeCell ref="C57:I57"/>
    <mergeCell ref="D58:I58"/>
    <mergeCell ref="D71:I71"/>
    <mergeCell ref="F60:I60"/>
    <mergeCell ref="A61:I61"/>
    <mergeCell ref="C62:I62"/>
    <mergeCell ref="D63:I63"/>
    <mergeCell ref="E64:I64"/>
    <mergeCell ref="F65:I65"/>
    <mergeCell ref="F66:I66"/>
    <mergeCell ref="F67:I67"/>
    <mergeCell ref="F68:I68"/>
    <mergeCell ref="A69:I69"/>
    <mergeCell ref="C70:I70"/>
    <mergeCell ref="F83:I83"/>
    <mergeCell ref="E72:I72"/>
    <mergeCell ref="F73:I73"/>
    <mergeCell ref="F74:I74"/>
    <mergeCell ref="F75:I75"/>
    <mergeCell ref="E76:I76"/>
    <mergeCell ref="F77:I77"/>
    <mergeCell ref="F78:I78"/>
    <mergeCell ref="F79:I79"/>
    <mergeCell ref="F80:I80"/>
    <mergeCell ref="F81:I81"/>
    <mergeCell ref="F82:I82"/>
    <mergeCell ref="F84:I84"/>
    <mergeCell ref="F85:I85"/>
    <mergeCell ref="F86:I86"/>
    <mergeCell ref="F87:I87"/>
    <mergeCell ref="F88:I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topLeftCell="J1" workbookViewId="0">
      <selection activeCell="J1" sqref="A1:XFD1048576"/>
    </sheetView>
  </sheetViews>
  <sheetFormatPr defaultRowHeight="15" x14ac:dyDescent="0.2"/>
  <cols>
    <col min="1" max="1" width="1.42578125" style="112" hidden="1" customWidth="1"/>
    <col min="2" max="3" width="0.85546875" style="112" hidden="1" customWidth="1"/>
    <col min="4" max="4" width="0.28515625" style="112" hidden="1" customWidth="1"/>
    <col min="5" max="5" width="0.5703125" style="112" hidden="1" customWidth="1"/>
    <col min="6" max="6" width="0.7109375" style="112" hidden="1" customWidth="1"/>
    <col min="7" max="7" width="0.28515625" style="112" hidden="1" customWidth="1"/>
    <col min="8" max="8" width="0.5703125" style="112" hidden="1" customWidth="1"/>
    <col min="9" max="9" width="0.7109375" style="112" hidden="1" customWidth="1"/>
    <col min="10" max="10" width="30.85546875" style="112" customWidth="1"/>
    <col min="11" max="11" width="6.85546875" style="116" customWidth="1"/>
    <col min="12" max="12" width="0" style="116" hidden="1" customWidth="1"/>
    <col min="13" max="13" width="4.85546875" style="116" customWidth="1"/>
    <col min="14" max="14" width="3.85546875" style="116" customWidth="1"/>
    <col min="15" max="15" width="12.5703125" style="258" customWidth="1"/>
    <col min="16" max="16" width="5.5703125" style="258" customWidth="1"/>
    <col min="17" max="24" width="0" style="116" hidden="1" customWidth="1"/>
    <col min="25" max="25" width="12.5703125" style="116" customWidth="1"/>
    <col min="26" max="26" width="12.42578125" style="116" customWidth="1"/>
    <col min="27" max="27" width="12.5703125" style="116" customWidth="1"/>
    <col min="28" max="28" width="13.85546875" style="116" customWidth="1"/>
    <col min="29" max="29" width="10.42578125" style="116" customWidth="1"/>
    <col min="30" max="30" width="21.28515625" style="116" customWidth="1"/>
    <col min="31" max="31" width="0.28515625" style="116" customWidth="1"/>
    <col min="32" max="16384" width="9.140625" style="116"/>
  </cols>
  <sheetData>
    <row r="1" spans="1:29" x14ac:dyDescent="0.2"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4"/>
      <c r="M1" s="114"/>
      <c r="N1" s="114"/>
      <c r="O1" s="115"/>
      <c r="P1" s="115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29" x14ac:dyDescent="0.2"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4"/>
      <c r="M2" s="114"/>
      <c r="N2" s="114"/>
      <c r="O2" s="115" t="s">
        <v>279</v>
      </c>
      <c r="P2" s="115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 t="s">
        <v>280</v>
      </c>
    </row>
    <row r="3" spans="1:29" x14ac:dyDescent="0.2">
      <c r="B3" s="113"/>
      <c r="C3" s="113"/>
      <c r="D3" s="113"/>
      <c r="E3" s="113"/>
      <c r="F3" s="113"/>
      <c r="G3" s="113"/>
      <c r="H3" s="113"/>
      <c r="I3" s="113"/>
      <c r="J3" s="113"/>
      <c r="K3" s="114" t="s">
        <v>281</v>
      </c>
      <c r="L3" s="114"/>
      <c r="M3" s="114"/>
      <c r="N3" s="114"/>
      <c r="O3" s="115"/>
      <c r="P3" s="115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9" x14ac:dyDescent="0.2">
      <c r="B4" s="113"/>
      <c r="C4" s="113"/>
      <c r="D4" s="113"/>
      <c r="E4" s="113"/>
      <c r="F4" s="113"/>
      <c r="G4" s="113"/>
      <c r="H4" s="113"/>
      <c r="I4" s="113"/>
      <c r="J4" s="113"/>
      <c r="K4" s="114" t="s">
        <v>282</v>
      </c>
      <c r="L4" s="114"/>
      <c r="M4" s="114"/>
      <c r="N4" s="114"/>
      <c r="O4" s="115"/>
      <c r="P4" s="115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9" ht="27" customHeight="1" x14ac:dyDescent="0.25">
      <c r="B5" s="117" t="s">
        <v>283</v>
      </c>
      <c r="C5" s="118"/>
      <c r="D5" s="118"/>
      <c r="E5" s="118"/>
      <c r="F5" s="118"/>
      <c r="G5" s="118"/>
      <c r="H5" s="118"/>
      <c r="I5" s="118"/>
      <c r="J5" s="369" t="s">
        <v>284</v>
      </c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</row>
    <row r="6" spans="1:29" ht="26.25" customHeight="1" x14ac:dyDescent="0.2">
      <c r="B6" s="119" t="s">
        <v>285</v>
      </c>
      <c r="C6" s="119"/>
      <c r="D6" s="119"/>
      <c r="E6" s="119"/>
      <c r="F6" s="119"/>
      <c r="G6" s="119"/>
      <c r="H6" s="119"/>
      <c r="I6" s="119"/>
      <c r="J6" s="371" t="s">
        <v>286</v>
      </c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</row>
    <row r="7" spans="1:29" ht="15.75" x14ac:dyDescent="0.25">
      <c r="A7" s="120"/>
      <c r="B7" s="121"/>
      <c r="C7" s="121"/>
      <c r="D7" s="121"/>
      <c r="E7" s="121"/>
      <c r="F7" s="121"/>
      <c r="G7" s="121"/>
      <c r="H7" s="121"/>
      <c r="I7" s="121"/>
      <c r="J7" s="122" t="s">
        <v>287</v>
      </c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55"/>
      <c r="W7" s="55"/>
      <c r="X7" s="123"/>
      <c r="Y7" s="123"/>
      <c r="Z7" s="123"/>
      <c r="AA7" s="123"/>
      <c r="AB7" s="123"/>
      <c r="AC7" s="124"/>
    </row>
    <row r="8" spans="1:29" x14ac:dyDescent="0.2">
      <c r="A8" s="120"/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55"/>
      <c r="W8" s="55"/>
      <c r="X8" s="123"/>
      <c r="Y8" s="123"/>
      <c r="Z8" s="123"/>
      <c r="AA8" s="123"/>
      <c r="AB8" s="123"/>
      <c r="AC8" s="124"/>
    </row>
    <row r="9" spans="1:29" ht="15.75" x14ac:dyDescent="0.2">
      <c r="A9" s="125"/>
      <c r="B9" s="126"/>
      <c r="C9" s="127" t="s">
        <v>212</v>
      </c>
      <c r="D9" s="128"/>
      <c r="E9" s="128"/>
      <c r="F9" s="128"/>
      <c r="G9" s="128"/>
      <c r="H9" s="128"/>
      <c r="I9" s="128"/>
      <c r="J9" s="128"/>
      <c r="K9" s="129"/>
      <c r="L9" s="129"/>
      <c r="M9" s="130"/>
      <c r="N9" s="130"/>
      <c r="O9" s="130"/>
      <c r="P9" s="130"/>
      <c r="Q9" s="131"/>
      <c r="R9" s="130"/>
      <c r="S9" s="130"/>
      <c r="T9" s="132"/>
      <c r="U9" s="126"/>
      <c r="V9" s="55"/>
      <c r="W9" s="55"/>
      <c r="X9" s="123"/>
      <c r="Y9" s="123"/>
      <c r="Z9" s="123"/>
      <c r="AA9" s="123"/>
      <c r="AB9" s="123" t="s">
        <v>288</v>
      </c>
      <c r="AC9" s="124"/>
    </row>
    <row r="10" spans="1:29" ht="25.5" customHeight="1" x14ac:dyDescent="0.2">
      <c r="A10" s="120"/>
      <c r="B10" s="372" t="s">
        <v>241</v>
      </c>
      <c r="C10" s="372"/>
      <c r="D10" s="372"/>
      <c r="E10" s="372"/>
      <c r="F10" s="372"/>
      <c r="G10" s="372"/>
      <c r="H10" s="372"/>
      <c r="I10" s="372"/>
      <c r="J10" s="372"/>
      <c r="K10" s="133" t="s">
        <v>289</v>
      </c>
      <c r="L10" s="133" t="s">
        <v>290</v>
      </c>
      <c r="M10" s="133" t="s">
        <v>214</v>
      </c>
      <c r="N10" s="133" t="s">
        <v>215</v>
      </c>
      <c r="O10" s="134" t="s">
        <v>291</v>
      </c>
      <c r="P10" s="134" t="s">
        <v>292</v>
      </c>
      <c r="Q10" s="133" t="s">
        <v>293</v>
      </c>
      <c r="R10" s="135" t="s">
        <v>294</v>
      </c>
      <c r="S10" s="133" t="s">
        <v>295</v>
      </c>
      <c r="T10" s="133" t="s">
        <v>296</v>
      </c>
      <c r="U10" s="133" t="s">
        <v>297</v>
      </c>
      <c r="V10" s="133" t="s">
        <v>298</v>
      </c>
      <c r="W10" s="133" t="s">
        <v>299</v>
      </c>
      <c r="X10" s="136"/>
      <c r="Y10" s="136" t="s">
        <v>35</v>
      </c>
      <c r="Z10" s="136">
        <v>2021</v>
      </c>
      <c r="AA10" s="136">
        <v>2022</v>
      </c>
      <c r="AB10" s="133">
        <v>2023</v>
      </c>
      <c r="AC10" s="137" t="s">
        <v>212</v>
      </c>
    </row>
    <row r="11" spans="1:29" ht="15" customHeight="1" x14ac:dyDescent="0.2">
      <c r="A11" s="138"/>
      <c r="B11" s="373" t="s">
        <v>300</v>
      </c>
      <c r="C11" s="373"/>
      <c r="D11" s="373"/>
      <c r="E11" s="373"/>
      <c r="F11" s="373"/>
      <c r="G11" s="373"/>
      <c r="H11" s="373"/>
      <c r="I11" s="373"/>
      <c r="J11" s="374"/>
      <c r="K11" s="139">
        <v>133</v>
      </c>
      <c r="L11" s="140">
        <v>0</v>
      </c>
      <c r="M11" s="141">
        <v>0</v>
      </c>
      <c r="N11" s="141">
        <v>0</v>
      </c>
      <c r="O11" s="142">
        <v>0</v>
      </c>
      <c r="P11" s="143">
        <v>0</v>
      </c>
      <c r="Q11" s="144"/>
      <c r="R11" s="145">
        <v>0</v>
      </c>
      <c r="S11" s="375"/>
      <c r="T11" s="375"/>
      <c r="U11" s="375"/>
      <c r="V11" s="375"/>
      <c r="W11" s="146">
        <v>0</v>
      </c>
      <c r="X11" s="147">
        <v>0</v>
      </c>
      <c r="Y11" s="148">
        <f>Y12+Y53+Y63+Y75+Y83+Y94+Y110</f>
        <v>410744.31</v>
      </c>
      <c r="Z11" s="148">
        <f>Z12+Z53+Z63+Z75+Z83+Z94+Z110</f>
        <v>7562812.5300000003</v>
      </c>
      <c r="AA11" s="148">
        <f>AA12+AA53+AA63+AA75+AA83+AA94+AA110</f>
        <v>5316600</v>
      </c>
      <c r="AB11" s="149">
        <f>AB12+AB53+AB63+AB75+AB83+AB94+AB110</f>
        <v>5237700</v>
      </c>
      <c r="AC11" s="150" t="s">
        <v>212</v>
      </c>
    </row>
    <row r="12" spans="1:29" ht="15" customHeight="1" x14ac:dyDescent="0.2">
      <c r="A12" s="138"/>
      <c r="B12" s="365" t="s">
        <v>218</v>
      </c>
      <c r="C12" s="365"/>
      <c r="D12" s="365"/>
      <c r="E12" s="365"/>
      <c r="F12" s="365"/>
      <c r="G12" s="365"/>
      <c r="H12" s="365"/>
      <c r="I12" s="365"/>
      <c r="J12" s="366"/>
      <c r="K12" s="151">
        <v>133</v>
      </c>
      <c r="L12" s="152">
        <v>100</v>
      </c>
      <c r="M12" s="153">
        <v>1</v>
      </c>
      <c r="N12" s="153">
        <v>0</v>
      </c>
      <c r="O12" s="154">
        <v>0</v>
      </c>
      <c r="P12" s="65">
        <v>0</v>
      </c>
      <c r="Q12" s="155"/>
      <c r="R12" s="156">
        <v>0</v>
      </c>
      <c r="S12" s="357"/>
      <c r="T12" s="357"/>
      <c r="U12" s="357"/>
      <c r="V12" s="357"/>
      <c r="W12" s="157">
        <v>0</v>
      </c>
      <c r="X12" s="158">
        <v>0</v>
      </c>
      <c r="Y12" s="159">
        <f>Y13+Y20+Y39+Y44+Y48</f>
        <v>210647.71999999997</v>
      </c>
      <c r="Z12" s="159">
        <f>Z13+Z20+Z39+Z44+Z48</f>
        <v>3339274.1499999994</v>
      </c>
      <c r="AA12" s="159">
        <f>AA13+AA20+AA39+AA48</f>
        <v>2336000</v>
      </c>
      <c r="AB12" s="67">
        <f>AB13+AB20+AB39+AB48</f>
        <v>2240700</v>
      </c>
      <c r="AC12" s="150" t="s">
        <v>212</v>
      </c>
    </row>
    <row r="13" spans="1:29" ht="15" customHeight="1" x14ac:dyDescent="0.2">
      <c r="A13" s="138"/>
      <c r="B13" s="205"/>
      <c r="C13" s="160"/>
      <c r="D13" s="367" t="s">
        <v>219</v>
      </c>
      <c r="E13" s="367"/>
      <c r="F13" s="367"/>
      <c r="G13" s="367"/>
      <c r="H13" s="367"/>
      <c r="I13" s="367"/>
      <c r="J13" s="368"/>
      <c r="K13" s="151">
        <v>133</v>
      </c>
      <c r="L13" s="152">
        <v>102</v>
      </c>
      <c r="M13" s="153">
        <v>1</v>
      </c>
      <c r="N13" s="153">
        <v>2</v>
      </c>
      <c r="O13" s="154">
        <v>0</v>
      </c>
      <c r="P13" s="65">
        <v>0</v>
      </c>
      <c r="Q13" s="155"/>
      <c r="R13" s="156">
        <v>0</v>
      </c>
      <c r="S13" s="357"/>
      <c r="T13" s="357"/>
      <c r="U13" s="357"/>
      <c r="V13" s="357"/>
      <c r="W13" s="157">
        <v>0</v>
      </c>
      <c r="X13" s="158">
        <v>0</v>
      </c>
      <c r="Y13" s="161">
        <f>Y14</f>
        <v>136575.79999999999</v>
      </c>
      <c r="Z13" s="159">
        <f t="shared" ref="Z13:AB16" si="0">Z14</f>
        <v>957024.22</v>
      </c>
      <c r="AA13" s="159">
        <f t="shared" si="0"/>
        <v>767248.8</v>
      </c>
      <c r="AB13" s="162">
        <f>AB14</f>
        <v>651000</v>
      </c>
      <c r="AC13" s="150" t="s">
        <v>212</v>
      </c>
    </row>
    <row r="14" spans="1:29" ht="15" customHeight="1" x14ac:dyDescent="0.25">
      <c r="A14" s="138"/>
      <c r="B14" s="205"/>
      <c r="C14" s="163"/>
      <c r="D14" s="195"/>
      <c r="E14" s="352" t="s">
        <v>301</v>
      </c>
      <c r="F14" s="352"/>
      <c r="G14" s="352"/>
      <c r="H14" s="352"/>
      <c r="I14" s="352"/>
      <c r="J14" s="353"/>
      <c r="K14" s="164">
        <v>133</v>
      </c>
      <c r="L14" s="152">
        <v>102</v>
      </c>
      <c r="M14" s="165">
        <v>1</v>
      </c>
      <c r="N14" s="165">
        <v>2</v>
      </c>
      <c r="O14" s="166">
        <v>6300000000</v>
      </c>
      <c r="P14" s="73">
        <v>0</v>
      </c>
      <c r="Q14" s="155"/>
      <c r="R14" s="156">
        <v>0</v>
      </c>
      <c r="S14" s="354"/>
      <c r="T14" s="354"/>
      <c r="U14" s="354"/>
      <c r="V14" s="354"/>
      <c r="W14" s="157">
        <v>0</v>
      </c>
      <c r="X14" s="158">
        <v>0</v>
      </c>
      <c r="Y14" s="161">
        <f>Y15</f>
        <v>136575.79999999999</v>
      </c>
      <c r="Z14" s="161">
        <f t="shared" si="0"/>
        <v>957024.22</v>
      </c>
      <c r="AA14" s="161">
        <f t="shared" si="0"/>
        <v>767248.8</v>
      </c>
      <c r="AB14" s="167">
        <f t="shared" si="0"/>
        <v>651000</v>
      </c>
      <c r="AC14" s="150" t="s">
        <v>212</v>
      </c>
    </row>
    <row r="15" spans="1:29" ht="51" x14ac:dyDescent="0.25">
      <c r="A15" s="138"/>
      <c r="B15" s="205"/>
      <c r="C15" s="163"/>
      <c r="D15" s="195"/>
      <c r="E15" s="168"/>
      <c r="F15" s="169"/>
      <c r="G15" s="169"/>
      <c r="H15" s="169"/>
      <c r="I15" s="169"/>
      <c r="J15" s="168" t="s">
        <v>243</v>
      </c>
      <c r="K15" s="164">
        <v>133</v>
      </c>
      <c r="L15" s="152"/>
      <c r="M15" s="165">
        <v>1</v>
      </c>
      <c r="N15" s="165">
        <v>2</v>
      </c>
      <c r="O15" s="166">
        <v>6310000000</v>
      </c>
      <c r="P15" s="73">
        <v>0</v>
      </c>
      <c r="Q15" s="155"/>
      <c r="R15" s="156"/>
      <c r="S15" s="170"/>
      <c r="T15" s="170"/>
      <c r="U15" s="170"/>
      <c r="V15" s="170"/>
      <c r="W15" s="157"/>
      <c r="X15" s="158"/>
      <c r="Y15" s="161">
        <f>Y16</f>
        <v>136575.79999999999</v>
      </c>
      <c r="Z15" s="161">
        <f t="shared" si="0"/>
        <v>957024.22</v>
      </c>
      <c r="AA15" s="161">
        <f t="shared" si="0"/>
        <v>767248.8</v>
      </c>
      <c r="AB15" s="167">
        <f t="shared" si="0"/>
        <v>651000</v>
      </c>
      <c r="AC15" s="150"/>
    </row>
    <row r="16" spans="1:29" ht="15" customHeight="1" x14ac:dyDescent="0.25">
      <c r="A16" s="138"/>
      <c r="B16" s="205"/>
      <c r="C16" s="163"/>
      <c r="D16" s="194"/>
      <c r="E16" s="168"/>
      <c r="F16" s="352" t="s">
        <v>244</v>
      </c>
      <c r="G16" s="352"/>
      <c r="H16" s="352"/>
      <c r="I16" s="352"/>
      <c r="J16" s="353"/>
      <c r="K16" s="164">
        <v>133</v>
      </c>
      <c r="L16" s="152">
        <v>102</v>
      </c>
      <c r="M16" s="165">
        <v>1</v>
      </c>
      <c r="N16" s="165">
        <v>2</v>
      </c>
      <c r="O16" s="166">
        <v>6310010010</v>
      </c>
      <c r="P16" s="73">
        <v>0</v>
      </c>
      <c r="Q16" s="155"/>
      <c r="R16" s="156">
        <v>0</v>
      </c>
      <c r="S16" s="354"/>
      <c r="T16" s="354"/>
      <c r="U16" s="354"/>
      <c r="V16" s="354"/>
      <c r="W16" s="157">
        <v>0</v>
      </c>
      <c r="X16" s="158">
        <v>0</v>
      </c>
      <c r="Y16" s="161">
        <f>Y17</f>
        <v>136575.79999999999</v>
      </c>
      <c r="Z16" s="161">
        <f t="shared" si="0"/>
        <v>957024.22</v>
      </c>
      <c r="AA16" s="161">
        <f t="shared" si="0"/>
        <v>767248.8</v>
      </c>
      <c r="AB16" s="167">
        <f t="shared" si="0"/>
        <v>651000</v>
      </c>
      <c r="AC16" s="150" t="s">
        <v>212</v>
      </c>
    </row>
    <row r="17" spans="1:30" ht="38.25" x14ac:dyDescent="0.25">
      <c r="A17" s="138"/>
      <c r="B17" s="205"/>
      <c r="C17" s="163"/>
      <c r="D17" s="194"/>
      <c r="E17" s="168"/>
      <c r="F17" s="168"/>
      <c r="G17" s="169"/>
      <c r="H17" s="169"/>
      <c r="I17" s="169"/>
      <c r="J17" s="168" t="s">
        <v>245</v>
      </c>
      <c r="K17" s="164">
        <v>133</v>
      </c>
      <c r="L17" s="152"/>
      <c r="M17" s="165">
        <v>1</v>
      </c>
      <c r="N17" s="165">
        <v>2</v>
      </c>
      <c r="O17" s="166">
        <v>6310010010</v>
      </c>
      <c r="P17" s="73">
        <v>120</v>
      </c>
      <c r="Q17" s="155"/>
      <c r="R17" s="156"/>
      <c r="S17" s="170"/>
      <c r="T17" s="170"/>
      <c r="U17" s="170"/>
      <c r="V17" s="170"/>
      <c r="W17" s="157"/>
      <c r="X17" s="158"/>
      <c r="Y17" s="161">
        <f>Y18+Y19</f>
        <v>136575.79999999999</v>
      </c>
      <c r="Z17" s="161">
        <f>Z18+Z19</f>
        <v>957024.22</v>
      </c>
      <c r="AA17" s="161">
        <f>AA18+AA19</f>
        <v>767248.8</v>
      </c>
      <c r="AB17" s="167">
        <f>AB18+AB19</f>
        <v>651000</v>
      </c>
      <c r="AC17" s="150"/>
    </row>
    <row r="18" spans="1:30" ht="38.25" x14ac:dyDescent="0.25">
      <c r="A18" s="138"/>
      <c r="B18" s="205"/>
      <c r="C18" s="163"/>
      <c r="D18" s="194"/>
      <c r="E18" s="168"/>
      <c r="F18" s="168"/>
      <c r="G18" s="169"/>
      <c r="H18" s="169"/>
      <c r="I18" s="169"/>
      <c r="J18" s="168" t="s">
        <v>302</v>
      </c>
      <c r="K18" s="164">
        <v>133</v>
      </c>
      <c r="L18" s="152"/>
      <c r="M18" s="165">
        <v>1</v>
      </c>
      <c r="N18" s="165">
        <v>2</v>
      </c>
      <c r="O18" s="166">
        <v>6310010010</v>
      </c>
      <c r="P18" s="73">
        <v>121</v>
      </c>
      <c r="Q18" s="155"/>
      <c r="R18" s="156"/>
      <c r="S18" s="170"/>
      <c r="T18" s="170"/>
      <c r="U18" s="170"/>
      <c r="V18" s="170"/>
      <c r="W18" s="157"/>
      <c r="X18" s="158"/>
      <c r="Y18" s="161">
        <v>104893.8</v>
      </c>
      <c r="Z18" s="161">
        <v>735038.22</v>
      </c>
      <c r="AA18" s="161">
        <v>589284.80000000005</v>
      </c>
      <c r="AB18" s="167">
        <v>500000</v>
      </c>
      <c r="AC18" s="150"/>
    </row>
    <row r="19" spans="1:30" ht="15" customHeight="1" x14ac:dyDescent="0.25">
      <c r="A19" s="138"/>
      <c r="B19" s="205"/>
      <c r="C19" s="163"/>
      <c r="D19" s="194"/>
      <c r="E19" s="169"/>
      <c r="F19" s="168"/>
      <c r="G19" s="352" t="s">
        <v>303</v>
      </c>
      <c r="H19" s="352"/>
      <c r="I19" s="352"/>
      <c r="J19" s="353"/>
      <c r="K19" s="164">
        <v>133</v>
      </c>
      <c r="L19" s="152">
        <v>102</v>
      </c>
      <c r="M19" s="165">
        <v>1</v>
      </c>
      <c r="N19" s="165">
        <v>2</v>
      </c>
      <c r="O19" s="166">
        <v>6310010010</v>
      </c>
      <c r="P19" s="73">
        <v>129</v>
      </c>
      <c r="Q19" s="155"/>
      <c r="R19" s="156">
        <v>10000</v>
      </c>
      <c r="S19" s="354"/>
      <c r="T19" s="354"/>
      <c r="U19" s="354"/>
      <c r="V19" s="354"/>
      <c r="W19" s="157">
        <v>0</v>
      </c>
      <c r="X19" s="158">
        <v>0</v>
      </c>
      <c r="Y19" s="161">
        <v>31682</v>
      </c>
      <c r="Z19" s="161">
        <v>221986</v>
      </c>
      <c r="AA19" s="161">
        <v>177964</v>
      </c>
      <c r="AB19" s="167">
        <v>151000</v>
      </c>
      <c r="AC19" s="150" t="s">
        <v>212</v>
      </c>
    </row>
    <row r="20" spans="1:30" s="179" customFormat="1" ht="72" x14ac:dyDescent="0.2">
      <c r="A20" s="171"/>
      <c r="B20" s="205"/>
      <c r="C20" s="160"/>
      <c r="D20" s="194"/>
      <c r="E20" s="194"/>
      <c r="F20" s="195"/>
      <c r="G20" s="194"/>
      <c r="H20" s="194"/>
      <c r="I20" s="194"/>
      <c r="J20" s="195" t="s">
        <v>220</v>
      </c>
      <c r="K20" s="151">
        <v>133</v>
      </c>
      <c r="L20" s="172"/>
      <c r="M20" s="153">
        <v>1</v>
      </c>
      <c r="N20" s="153">
        <v>4</v>
      </c>
      <c r="O20" s="154">
        <v>0</v>
      </c>
      <c r="P20" s="65">
        <v>0</v>
      </c>
      <c r="Q20" s="173"/>
      <c r="R20" s="174"/>
      <c r="S20" s="175"/>
      <c r="T20" s="175"/>
      <c r="U20" s="175"/>
      <c r="V20" s="175"/>
      <c r="W20" s="176"/>
      <c r="X20" s="177"/>
      <c r="Y20" s="159">
        <f>Y21</f>
        <v>74071.919999999984</v>
      </c>
      <c r="Z20" s="159">
        <f t="shared" ref="Z20:AB22" si="1">Z21</f>
        <v>2337447.4299999997</v>
      </c>
      <c r="AA20" s="159">
        <f t="shared" si="1"/>
        <v>1540651.2</v>
      </c>
      <c r="AB20" s="67">
        <f t="shared" si="1"/>
        <v>1561600</v>
      </c>
      <c r="AC20" s="178"/>
    </row>
    <row r="21" spans="1:30" s="114" customFormat="1" ht="15" customHeight="1" x14ac:dyDescent="0.2">
      <c r="A21" s="138"/>
      <c r="B21" s="180"/>
      <c r="C21" s="181"/>
      <c r="D21" s="352" t="s">
        <v>304</v>
      </c>
      <c r="E21" s="352"/>
      <c r="F21" s="352"/>
      <c r="G21" s="352"/>
      <c r="H21" s="352"/>
      <c r="I21" s="352"/>
      <c r="J21" s="353"/>
      <c r="K21" s="164">
        <v>133</v>
      </c>
      <c r="L21" s="152">
        <v>104</v>
      </c>
      <c r="M21" s="165">
        <v>1</v>
      </c>
      <c r="N21" s="165">
        <v>4</v>
      </c>
      <c r="O21" s="166">
        <v>6300000000</v>
      </c>
      <c r="P21" s="73">
        <v>0</v>
      </c>
      <c r="Q21" s="155"/>
      <c r="R21" s="156">
        <v>0</v>
      </c>
      <c r="S21" s="354"/>
      <c r="T21" s="354"/>
      <c r="U21" s="354"/>
      <c r="V21" s="354"/>
      <c r="W21" s="157">
        <v>0</v>
      </c>
      <c r="X21" s="158">
        <v>0</v>
      </c>
      <c r="Y21" s="161">
        <f>Y22</f>
        <v>74071.919999999984</v>
      </c>
      <c r="Z21" s="161">
        <f t="shared" si="1"/>
        <v>2337447.4299999997</v>
      </c>
      <c r="AA21" s="161">
        <f t="shared" si="1"/>
        <v>1540651.2</v>
      </c>
      <c r="AB21" s="75">
        <f t="shared" si="1"/>
        <v>1561600</v>
      </c>
      <c r="AC21" s="182" t="s">
        <v>212</v>
      </c>
    </row>
    <row r="22" spans="1:30" ht="15" customHeight="1" x14ac:dyDescent="0.2">
      <c r="A22" s="138"/>
      <c r="B22" s="183"/>
      <c r="C22" s="184"/>
      <c r="D22" s="185"/>
      <c r="E22" s="352" t="s">
        <v>243</v>
      </c>
      <c r="F22" s="352"/>
      <c r="G22" s="352"/>
      <c r="H22" s="352"/>
      <c r="I22" s="352"/>
      <c r="J22" s="353"/>
      <c r="K22" s="164">
        <v>133</v>
      </c>
      <c r="L22" s="152">
        <v>104</v>
      </c>
      <c r="M22" s="165">
        <v>1</v>
      </c>
      <c r="N22" s="165">
        <v>4</v>
      </c>
      <c r="O22" s="166">
        <v>6310000000</v>
      </c>
      <c r="P22" s="73">
        <v>0</v>
      </c>
      <c r="Q22" s="155"/>
      <c r="R22" s="156">
        <v>0</v>
      </c>
      <c r="S22" s="354"/>
      <c r="T22" s="354"/>
      <c r="U22" s="354"/>
      <c r="V22" s="354"/>
      <c r="W22" s="157">
        <v>0</v>
      </c>
      <c r="X22" s="158">
        <v>0</v>
      </c>
      <c r="Y22" s="161">
        <f>Y23</f>
        <v>74071.919999999984</v>
      </c>
      <c r="Z22" s="161">
        <f>Z23</f>
        <v>2337447.4299999997</v>
      </c>
      <c r="AA22" s="161">
        <f t="shared" si="1"/>
        <v>1540651.2</v>
      </c>
      <c r="AB22" s="75">
        <f t="shared" si="1"/>
        <v>1561600</v>
      </c>
      <c r="AC22" s="150" t="s">
        <v>212</v>
      </c>
    </row>
    <row r="23" spans="1:30" ht="15" customHeight="1" x14ac:dyDescent="0.2">
      <c r="A23" s="138"/>
      <c r="B23" s="183"/>
      <c r="C23" s="184"/>
      <c r="D23" s="186"/>
      <c r="E23" s="168"/>
      <c r="F23" s="352" t="s">
        <v>246</v>
      </c>
      <c r="G23" s="352"/>
      <c r="H23" s="352"/>
      <c r="I23" s="352"/>
      <c r="J23" s="353"/>
      <c r="K23" s="164">
        <v>133</v>
      </c>
      <c r="L23" s="152">
        <v>104</v>
      </c>
      <c r="M23" s="165">
        <v>1</v>
      </c>
      <c r="N23" s="165">
        <v>4</v>
      </c>
      <c r="O23" s="166">
        <v>6310010020</v>
      </c>
      <c r="P23" s="73">
        <v>0</v>
      </c>
      <c r="Q23" s="155"/>
      <c r="R23" s="156">
        <v>0</v>
      </c>
      <c r="S23" s="354"/>
      <c r="T23" s="354"/>
      <c r="U23" s="354"/>
      <c r="V23" s="354"/>
      <c r="W23" s="157">
        <v>0</v>
      </c>
      <c r="X23" s="158">
        <v>0</v>
      </c>
      <c r="Y23" s="161">
        <f>Y24+Y27+Y30+Y31</f>
        <v>74071.919999999984</v>
      </c>
      <c r="Z23" s="161">
        <f>Z24+Z27+Z30+Z31+Z34</f>
        <v>2337447.4299999997</v>
      </c>
      <c r="AA23" s="161">
        <f>AA24+AA27+AA31+AA30</f>
        <v>1540651.2</v>
      </c>
      <c r="AB23" s="75">
        <f>AB24+AB27+AB31+AB30</f>
        <v>1561600</v>
      </c>
      <c r="AC23" s="150" t="s">
        <v>212</v>
      </c>
    </row>
    <row r="24" spans="1:30" ht="15" customHeight="1" x14ac:dyDescent="0.25">
      <c r="A24" s="138"/>
      <c r="B24" s="183"/>
      <c r="C24" s="184"/>
      <c r="D24" s="186"/>
      <c r="E24" s="169"/>
      <c r="F24" s="168"/>
      <c r="G24" s="352" t="s">
        <v>245</v>
      </c>
      <c r="H24" s="352"/>
      <c r="I24" s="352"/>
      <c r="J24" s="353"/>
      <c r="K24" s="164">
        <v>133</v>
      </c>
      <c r="L24" s="152">
        <v>104</v>
      </c>
      <c r="M24" s="165">
        <v>1</v>
      </c>
      <c r="N24" s="165">
        <v>4</v>
      </c>
      <c r="O24" s="166">
        <v>6310010020</v>
      </c>
      <c r="P24" s="73" t="s">
        <v>247</v>
      </c>
      <c r="Q24" s="155"/>
      <c r="R24" s="156">
        <v>10000</v>
      </c>
      <c r="S24" s="354"/>
      <c r="T24" s="354"/>
      <c r="U24" s="354"/>
      <c r="V24" s="354"/>
      <c r="W24" s="157">
        <v>0</v>
      </c>
      <c r="X24" s="158">
        <v>0</v>
      </c>
      <c r="Y24" s="161">
        <f>Y25+Y26</f>
        <v>243333.78999999998</v>
      </c>
      <c r="Z24" s="161">
        <f>Z25+Z26</f>
        <v>1800627.14</v>
      </c>
      <c r="AA24" s="161">
        <f>AA25+AA26</f>
        <v>1512551.2</v>
      </c>
      <c r="AB24" s="167">
        <f>AB25+AB26</f>
        <v>1512551.2</v>
      </c>
      <c r="AC24" s="150" t="s">
        <v>212</v>
      </c>
    </row>
    <row r="25" spans="1:30" ht="38.25" x14ac:dyDescent="0.25">
      <c r="A25" s="138"/>
      <c r="B25" s="183"/>
      <c r="C25" s="184"/>
      <c r="D25" s="186"/>
      <c r="E25" s="169"/>
      <c r="F25" s="168"/>
      <c r="G25" s="169"/>
      <c r="H25" s="169"/>
      <c r="I25" s="169"/>
      <c r="J25" s="168" t="s">
        <v>302</v>
      </c>
      <c r="K25" s="164">
        <v>133</v>
      </c>
      <c r="L25" s="152"/>
      <c r="M25" s="165">
        <v>1</v>
      </c>
      <c r="N25" s="165">
        <v>4</v>
      </c>
      <c r="O25" s="166">
        <v>6310010020</v>
      </c>
      <c r="P25" s="73">
        <v>121</v>
      </c>
      <c r="Q25" s="155"/>
      <c r="R25" s="156"/>
      <c r="S25" s="170"/>
      <c r="T25" s="170"/>
      <c r="U25" s="170"/>
      <c r="V25" s="170"/>
      <c r="W25" s="157"/>
      <c r="X25" s="158"/>
      <c r="Y25" s="161">
        <v>195597.37</v>
      </c>
      <c r="Z25" s="161">
        <v>1384072.14</v>
      </c>
      <c r="AA25" s="161">
        <v>1196798</v>
      </c>
      <c r="AB25" s="167">
        <v>1196798</v>
      </c>
      <c r="AC25" s="150"/>
    </row>
    <row r="26" spans="1:30" ht="38.25" x14ac:dyDescent="0.25">
      <c r="A26" s="138"/>
      <c r="B26" s="183"/>
      <c r="C26" s="184"/>
      <c r="D26" s="186"/>
      <c r="E26" s="169"/>
      <c r="F26" s="168"/>
      <c r="G26" s="169"/>
      <c r="H26" s="169"/>
      <c r="I26" s="169"/>
      <c r="J26" s="168" t="s">
        <v>305</v>
      </c>
      <c r="K26" s="164">
        <v>133</v>
      </c>
      <c r="L26" s="152"/>
      <c r="M26" s="165">
        <v>1</v>
      </c>
      <c r="N26" s="165">
        <v>4</v>
      </c>
      <c r="O26" s="166">
        <v>6310010020</v>
      </c>
      <c r="P26" s="73">
        <v>129</v>
      </c>
      <c r="Q26" s="155"/>
      <c r="R26" s="156"/>
      <c r="S26" s="170"/>
      <c r="T26" s="170"/>
      <c r="U26" s="170"/>
      <c r="V26" s="170"/>
      <c r="W26" s="157"/>
      <c r="X26" s="158"/>
      <c r="Y26" s="161">
        <v>47736.42</v>
      </c>
      <c r="Z26" s="161">
        <v>416555</v>
      </c>
      <c r="AA26" s="161">
        <v>315753.2</v>
      </c>
      <c r="AB26" s="167">
        <v>315753.2</v>
      </c>
      <c r="AC26" s="150"/>
    </row>
    <row r="27" spans="1:30" ht="15" customHeight="1" x14ac:dyDescent="0.25">
      <c r="A27" s="138"/>
      <c r="B27" s="183"/>
      <c r="C27" s="184"/>
      <c r="D27" s="186"/>
      <c r="E27" s="169"/>
      <c r="F27" s="168"/>
      <c r="G27" s="329" t="s">
        <v>306</v>
      </c>
      <c r="H27" s="330"/>
      <c r="I27" s="330"/>
      <c r="J27" s="331"/>
      <c r="K27" s="164">
        <v>133</v>
      </c>
      <c r="L27" s="152">
        <v>104</v>
      </c>
      <c r="M27" s="165">
        <v>1</v>
      </c>
      <c r="N27" s="165">
        <v>4</v>
      </c>
      <c r="O27" s="166">
        <v>6310010020</v>
      </c>
      <c r="P27" s="73" t="s">
        <v>249</v>
      </c>
      <c r="Q27" s="155"/>
      <c r="R27" s="156">
        <v>10000</v>
      </c>
      <c r="S27" s="354"/>
      <c r="T27" s="354"/>
      <c r="U27" s="354"/>
      <c r="V27" s="354"/>
      <c r="W27" s="157">
        <v>0</v>
      </c>
      <c r="X27" s="158">
        <v>0</v>
      </c>
      <c r="Y27" s="161">
        <f>Y28+Y29</f>
        <v>-169261.87</v>
      </c>
      <c r="Z27" s="161">
        <f>Z28+Z29</f>
        <v>247302.56</v>
      </c>
      <c r="AA27" s="161">
        <f>AA28+AA29</f>
        <v>0</v>
      </c>
      <c r="AB27" s="167">
        <f>AB28+AB29</f>
        <v>28948.799999999999</v>
      </c>
      <c r="AC27" s="150" t="s">
        <v>212</v>
      </c>
    </row>
    <row r="28" spans="1:30" ht="38.25" x14ac:dyDescent="0.25">
      <c r="A28" s="138"/>
      <c r="B28" s="183"/>
      <c r="C28" s="184"/>
      <c r="D28" s="186"/>
      <c r="E28" s="169"/>
      <c r="F28" s="168"/>
      <c r="G28" s="169"/>
      <c r="H28" s="169"/>
      <c r="I28" s="169"/>
      <c r="J28" s="93" t="s">
        <v>306</v>
      </c>
      <c r="K28" s="164">
        <v>133</v>
      </c>
      <c r="L28" s="152"/>
      <c r="M28" s="165">
        <v>1</v>
      </c>
      <c r="N28" s="165">
        <v>4</v>
      </c>
      <c r="O28" s="166">
        <v>6310010020</v>
      </c>
      <c r="P28" s="73">
        <v>244</v>
      </c>
      <c r="Q28" s="155"/>
      <c r="R28" s="156"/>
      <c r="S28" s="170"/>
      <c r="T28" s="170"/>
      <c r="U28" s="170"/>
      <c r="V28" s="170"/>
      <c r="W28" s="157"/>
      <c r="X28" s="158"/>
      <c r="Y28" s="161">
        <v>-45618.73</v>
      </c>
      <c r="Z28" s="161">
        <v>215311.55</v>
      </c>
      <c r="AA28" s="161">
        <v>0</v>
      </c>
      <c r="AB28" s="167">
        <v>28948.799999999999</v>
      </c>
      <c r="AC28" s="150"/>
    </row>
    <row r="29" spans="1:30" ht="38.25" x14ac:dyDescent="0.25">
      <c r="A29" s="138"/>
      <c r="B29" s="183"/>
      <c r="C29" s="187"/>
      <c r="D29" s="188"/>
      <c r="E29" s="189"/>
      <c r="F29" s="190"/>
      <c r="G29" s="189"/>
      <c r="H29" s="189"/>
      <c r="I29" s="189"/>
      <c r="J29" s="79" t="s">
        <v>306</v>
      </c>
      <c r="K29" s="164">
        <v>133</v>
      </c>
      <c r="L29" s="152"/>
      <c r="M29" s="165">
        <v>1</v>
      </c>
      <c r="N29" s="165">
        <v>4</v>
      </c>
      <c r="O29" s="166">
        <v>6310010020</v>
      </c>
      <c r="P29" s="73">
        <v>247</v>
      </c>
      <c r="Q29" s="155"/>
      <c r="R29" s="156"/>
      <c r="S29" s="170"/>
      <c r="T29" s="170"/>
      <c r="U29" s="170"/>
      <c r="V29" s="170"/>
      <c r="W29" s="157"/>
      <c r="X29" s="158"/>
      <c r="Y29" s="161">
        <v>-123643.14</v>
      </c>
      <c r="Z29" s="161">
        <v>31991.01</v>
      </c>
      <c r="AA29" s="161">
        <v>0</v>
      </c>
      <c r="AB29" s="167">
        <v>0</v>
      </c>
      <c r="AC29" s="150"/>
    </row>
    <row r="30" spans="1:30" x14ac:dyDescent="0.25">
      <c r="A30" s="138"/>
      <c r="B30" s="183"/>
      <c r="C30" s="187"/>
      <c r="D30" s="188"/>
      <c r="E30" s="189"/>
      <c r="F30" s="190"/>
      <c r="G30" s="189"/>
      <c r="H30" s="189"/>
      <c r="I30" s="189"/>
      <c r="J30" s="190" t="s">
        <v>193</v>
      </c>
      <c r="K30" s="164">
        <v>133</v>
      </c>
      <c r="L30" s="152"/>
      <c r="M30" s="165">
        <v>1</v>
      </c>
      <c r="N30" s="165">
        <v>4</v>
      </c>
      <c r="O30" s="166">
        <v>6310010020</v>
      </c>
      <c r="P30" s="73">
        <v>540</v>
      </c>
      <c r="Q30" s="155"/>
      <c r="R30" s="156"/>
      <c r="S30" s="170"/>
      <c r="T30" s="170"/>
      <c r="U30" s="170"/>
      <c r="V30" s="170"/>
      <c r="W30" s="157"/>
      <c r="X30" s="158"/>
      <c r="Y30" s="161">
        <v>0</v>
      </c>
      <c r="Z30" s="161">
        <v>21200</v>
      </c>
      <c r="AA30" s="161">
        <v>20100</v>
      </c>
      <c r="AB30" s="167">
        <v>20100</v>
      </c>
      <c r="AC30" s="150"/>
    </row>
    <row r="31" spans="1:30" ht="25.5" x14ac:dyDescent="0.25">
      <c r="A31" s="138"/>
      <c r="B31" s="183"/>
      <c r="C31" s="187"/>
      <c r="D31" s="188"/>
      <c r="E31" s="189"/>
      <c r="F31" s="190"/>
      <c r="G31" s="189"/>
      <c r="H31" s="189"/>
      <c r="I31" s="189"/>
      <c r="J31" s="79" t="s">
        <v>250</v>
      </c>
      <c r="K31" s="164">
        <v>133</v>
      </c>
      <c r="L31" s="152"/>
      <c r="M31" s="165">
        <v>1</v>
      </c>
      <c r="N31" s="165">
        <v>4</v>
      </c>
      <c r="O31" s="166">
        <v>6310010020</v>
      </c>
      <c r="P31" s="73">
        <v>850</v>
      </c>
      <c r="Q31" s="155"/>
      <c r="R31" s="156"/>
      <c r="S31" s="170"/>
      <c r="T31" s="170"/>
      <c r="U31" s="170"/>
      <c r="V31" s="170"/>
      <c r="W31" s="157"/>
      <c r="X31" s="158"/>
      <c r="Y31" s="161">
        <f>Y32+Y33</f>
        <v>0</v>
      </c>
      <c r="Z31" s="161">
        <f>Z32+Z33</f>
        <v>5413.23</v>
      </c>
      <c r="AA31" s="161">
        <f>AA33</f>
        <v>8000</v>
      </c>
      <c r="AB31" s="167">
        <f>AB33</f>
        <v>0</v>
      </c>
      <c r="AC31" s="191"/>
      <c r="AD31" s="150"/>
    </row>
    <row r="32" spans="1:30" ht="25.5" x14ac:dyDescent="0.25">
      <c r="A32" s="138"/>
      <c r="B32" s="183"/>
      <c r="C32" s="187"/>
      <c r="D32" s="188"/>
      <c r="E32" s="189"/>
      <c r="F32" s="190"/>
      <c r="G32" s="189"/>
      <c r="H32" s="189"/>
      <c r="I32" s="189"/>
      <c r="J32" s="190" t="s">
        <v>307</v>
      </c>
      <c r="K32" s="164">
        <v>133</v>
      </c>
      <c r="L32" s="152"/>
      <c r="M32" s="165">
        <v>1</v>
      </c>
      <c r="N32" s="165">
        <v>4</v>
      </c>
      <c r="O32" s="166">
        <v>6310010020</v>
      </c>
      <c r="P32" s="73">
        <v>851</v>
      </c>
      <c r="Q32" s="155"/>
      <c r="R32" s="156"/>
      <c r="S32" s="170"/>
      <c r="T32" s="170"/>
      <c r="U32" s="170"/>
      <c r="V32" s="170"/>
      <c r="W32" s="157"/>
      <c r="X32" s="158"/>
      <c r="Y32" s="161">
        <v>0</v>
      </c>
      <c r="Z32" s="161">
        <v>594</v>
      </c>
      <c r="AA32" s="161">
        <v>0</v>
      </c>
      <c r="AB32" s="167">
        <v>0</v>
      </c>
      <c r="AC32" s="191"/>
      <c r="AD32" s="150"/>
    </row>
    <row r="33" spans="1:29" ht="25.5" x14ac:dyDescent="0.25">
      <c r="A33" s="138"/>
      <c r="B33" s="183"/>
      <c r="C33" s="187"/>
      <c r="D33" s="188"/>
      <c r="E33" s="189"/>
      <c r="F33" s="190"/>
      <c r="G33" s="189"/>
      <c r="H33" s="189"/>
      <c r="I33" s="189"/>
      <c r="J33" s="190" t="s">
        <v>250</v>
      </c>
      <c r="K33" s="164">
        <v>133</v>
      </c>
      <c r="L33" s="152"/>
      <c r="M33" s="165">
        <v>1</v>
      </c>
      <c r="N33" s="165">
        <v>4</v>
      </c>
      <c r="O33" s="166">
        <v>6310010020</v>
      </c>
      <c r="P33" s="73">
        <v>853</v>
      </c>
      <c r="Q33" s="155"/>
      <c r="R33" s="156"/>
      <c r="S33" s="170"/>
      <c r="T33" s="170"/>
      <c r="U33" s="170"/>
      <c r="V33" s="170"/>
      <c r="W33" s="157"/>
      <c r="X33" s="158"/>
      <c r="Y33" s="161">
        <v>0</v>
      </c>
      <c r="Z33" s="161">
        <v>4819.2299999999996</v>
      </c>
      <c r="AA33" s="161">
        <v>8000</v>
      </c>
      <c r="AB33" s="167">
        <v>0</v>
      </c>
      <c r="AC33" s="150"/>
    </row>
    <row r="34" spans="1:29" ht="25.5" x14ac:dyDescent="0.25">
      <c r="A34" s="138"/>
      <c r="B34" s="183"/>
      <c r="C34" s="187"/>
      <c r="D34" s="188"/>
      <c r="E34" s="189"/>
      <c r="F34" s="190"/>
      <c r="G34" s="189"/>
      <c r="H34" s="189"/>
      <c r="I34" s="189"/>
      <c r="J34" s="190" t="s">
        <v>268</v>
      </c>
      <c r="K34" s="164">
        <v>133</v>
      </c>
      <c r="L34" s="152"/>
      <c r="M34" s="165">
        <v>1</v>
      </c>
      <c r="N34" s="165">
        <v>4</v>
      </c>
      <c r="O34" s="166">
        <v>6310097060</v>
      </c>
      <c r="P34" s="73">
        <v>0</v>
      </c>
      <c r="Q34" s="155"/>
      <c r="R34" s="156"/>
      <c r="S34" s="170"/>
      <c r="T34" s="170"/>
      <c r="U34" s="170"/>
      <c r="V34" s="170"/>
      <c r="W34" s="157"/>
      <c r="X34" s="158"/>
      <c r="Y34" s="161">
        <f>Y35</f>
        <v>262904.5</v>
      </c>
      <c r="Z34" s="161">
        <f>Z35</f>
        <v>262904.5</v>
      </c>
      <c r="AA34" s="161">
        <v>0</v>
      </c>
      <c r="AB34" s="167">
        <v>0</v>
      </c>
      <c r="AC34" s="150"/>
    </row>
    <row r="35" spans="1:29" ht="38.25" x14ac:dyDescent="0.25">
      <c r="A35" s="138"/>
      <c r="B35" s="183"/>
      <c r="C35" s="187"/>
      <c r="D35" s="188"/>
      <c r="E35" s="189"/>
      <c r="F35" s="190"/>
      <c r="G35" s="189"/>
      <c r="H35" s="189"/>
      <c r="I35" s="189"/>
      <c r="J35" s="190" t="s">
        <v>308</v>
      </c>
      <c r="K35" s="164">
        <v>133</v>
      </c>
      <c r="L35" s="152"/>
      <c r="M35" s="165">
        <v>1</v>
      </c>
      <c r="N35" s="165">
        <v>4</v>
      </c>
      <c r="O35" s="166">
        <v>6310097060</v>
      </c>
      <c r="P35" s="73">
        <v>200</v>
      </c>
      <c r="Q35" s="155"/>
      <c r="R35" s="156"/>
      <c r="S35" s="170"/>
      <c r="T35" s="170"/>
      <c r="U35" s="170"/>
      <c r="V35" s="170"/>
      <c r="W35" s="157"/>
      <c r="X35" s="158"/>
      <c r="Y35" s="161">
        <f>Y36</f>
        <v>262904.5</v>
      </c>
      <c r="Z35" s="161">
        <f>Z36</f>
        <v>262904.5</v>
      </c>
      <c r="AA35" s="161">
        <v>0</v>
      </c>
      <c r="AB35" s="167">
        <v>0</v>
      </c>
      <c r="AC35" s="150"/>
    </row>
    <row r="36" spans="1:29" ht="38.25" x14ac:dyDescent="0.25">
      <c r="A36" s="138"/>
      <c r="B36" s="183"/>
      <c r="C36" s="187"/>
      <c r="D36" s="188"/>
      <c r="E36" s="189"/>
      <c r="F36" s="190"/>
      <c r="G36" s="189"/>
      <c r="H36" s="189"/>
      <c r="I36" s="189"/>
      <c r="J36" s="79" t="s">
        <v>306</v>
      </c>
      <c r="K36" s="164">
        <v>133</v>
      </c>
      <c r="L36" s="152"/>
      <c r="M36" s="165">
        <v>1</v>
      </c>
      <c r="N36" s="165">
        <v>4</v>
      </c>
      <c r="O36" s="166">
        <v>6310097060</v>
      </c>
      <c r="P36" s="73">
        <v>240</v>
      </c>
      <c r="Q36" s="155"/>
      <c r="R36" s="156"/>
      <c r="S36" s="170"/>
      <c r="T36" s="170"/>
      <c r="U36" s="170"/>
      <c r="V36" s="170"/>
      <c r="W36" s="157"/>
      <c r="X36" s="158"/>
      <c r="Y36" s="161">
        <f>Y37+Y38</f>
        <v>262904.5</v>
      </c>
      <c r="Z36" s="161">
        <f>Z37+Z38</f>
        <v>262904.5</v>
      </c>
      <c r="AA36" s="161">
        <v>0</v>
      </c>
      <c r="AB36" s="167">
        <v>0</v>
      </c>
      <c r="AC36" s="150"/>
    </row>
    <row r="37" spans="1:29" ht="25.5" x14ac:dyDescent="0.25">
      <c r="A37" s="138"/>
      <c r="B37" s="183"/>
      <c r="C37" s="187"/>
      <c r="D37" s="188"/>
      <c r="E37" s="189"/>
      <c r="F37" s="190"/>
      <c r="G37" s="189"/>
      <c r="H37" s="189"/>
      <c r="I37" s="189"/>
      <c r="J37" s="190" t="s">
        <v>309</v>
      </c>
      <c r="K37" s="164">
        <v>133</v>
      </c>
      <c r="L37" s="152"/>
      <c r="M37" s="165">
        <v>1</v>
      </c>
      <c r="N37" s="165">
        <v>4</v>
      </c>
      <c r="O37" s="166">
        <v>6310097060</v>
      </c>
      <c r="P37" s="73">
        <v>244</v>
      </c>
      <c r="Q37" s="155"/>
      <c r="R37" s="156"/>
      <c r="S37" s="170"/>
      <c r="T37" s="170"/>
      <c r="U37" s="170"/>
      <c r="V37" s="170"/>
      <c r="W37" s="157"/>
      <c r="X37" s="158"/>
      <c r="Y37" s="161">
        <v>129785.35</v>
      </c>
      <c r="Z37" s="161">
        <v>129785.35</v>
      </c>
      <c r="AA37" s="161">
        <v>0</v>
      </c>
      <c r="AB37" s="167">
        <v>0</v>
      </c>
      <c r="AC37" s="150"/>
    </row>
    <row r="38" spans="1:29" x14ac:dyDescent="0.25">
      <c r="A38" s="138"/>
      <c r="B38" s="183"/>
      <c r="C38" s="187"/>
      <c r="D38" s="188"/>
      <c r="E38" s="189"/>
      <c r="F38" s="190"/>
      <c r="G38" s="189"/>
      <c r="H38" s="189"/>
      <c r="I38" s="189"/>
      <c r="J38" s="190" t="s">
        <v>310</v>
      </c>
      <c r="K38" s="164">
        <v>133</v>
      </c>
      <c r="L38" s="152"/>
      <c r="M38" s="165">
        <v>1</v>
      </c>
      <c r="N38" s="165">
        <v>4</v>
      </c>
      <c r="O38" s="166">
        <v>6310097060</v>
      </c>
      <c r="P38" s="73">
        <v>247</v>
      </c>
      <c r="Q38" s="155"/>
      <c r="R38" s="156"/>
      <c r="S38" s="170"/>
      <c r="T38" s="170"/>
      <c r="U38" s="170"/>
      <c r="V38" s="170"/>
      <c r="W38" s="157"/>
      <c r="X38" s="158"/>
      <c r="Y38" s="161">
        <v>133119.15</v>
      </c>
      <c r="Z38" s="161">
        <v>133119.15</v>
      </c>
      <c r="AA38" s="161">
        <v>0</v>
      </c>
      <c r="AB38" s="167">
        <v>0</v>
      </c>
      <c r="AC38" s="150"/>
    </row>
    <row r="39" spans="1:29" ht="25.5" x14ac:dyDescent="0.2">
      <c r="A39" s="138"/>
      <c r="B39" s="183"/>
      <c r="C39" s="187"/>
      <c r="D39" s="188"/>
      <c r="E39" s="189"/>
      <c r="F39" s="190"/>
      <c r="G39" s="189"/>
      <c r="H39" s="189"/>
      <c r="I39" s="189"/>
      <c r="J39" s="94" t="s">
        <v>311</v>
      </c>
      <c r="K39" s="151">
        <v>133</v>
      </c>
      <c r="L39" s="172"/>
      <c r="M39" s="153">
        <v>1</v>
      </c>
      <c r="N39" s="153">
        <v>6</v>
      </c>
      <c r="O39" s="154">
        <v>0</v>
      </c>
      <c r="P39" s="65">
        <v>0</v>
      </c>
      <c r="Q39" s="173"/>
      <c r="R39" s="174"/>
      <c r="S39" s="175"/>
      <c r="T39" s="175"/>
      <c r="U39" s="175"/>
      <c r="V39" s="175"/>
      <c r="W39" s="176"/>
      <c r="X39" s="177"/>
      <c r="Y39" s="159">
        <v>0</v>
      </c>
      <c r="Z39" s="159">
        <f t="shared" ref="Z39:AB41" si="2">Z40</f>
        <v>28100</v>
      </c>
      <c r="AA39" s="159">
        <f t="shared" si="2"/>
        <v>28100</v>
      </c>
      <c r="AB39" s="162">
        <f t="shared" si="2"/>
        <v>28100</v>
      </c>
      <c r="AC39" s="150"/>
    </row>
    <row r="40" spans="1:29" ht="102" x14ac:dyDescent="0.25">
      <c r="A40" s="138"/>
      <c r="B40" s="183"/>
      <c r="C40" s="187"/>
      <c r="D40" s="188"/>
      <c r="E40" s="189"/>
      <c r="F40" s="190"/>
      <c r="G40" s="189"/>
      <c r="H40" s="189"/>
      <c r="I40" s="189"/>
      <c r="J40" s="190" t="s">
        <v>312</v>
      </c>
      <c r="K40" s="164">
        <v>133</v>
      </c>
      <c r="L40" s="152"/>
      <c r="M40" s="165">
        <v>1</v>
      </c>
      <c r="N40" s="165">
        <v>6</v>
      </c>
      <c r="O40" s="166">
        <v>6300000000</v>
      </c>
      <c r="P40" s="73">
        <v>0</v>
      </c>
      <c r="Q40" s="155"/>
      <c r="R40" s="156"/>
      <c r="S40" s="170"/>
      <c r="T40" s="170"/>
      <c r="U40" s="170"/>
      <c r="V40" s="170"/>
      <c r="W40" s="157"/>
      <c r="X40" s="158"/>
      <c r="Y40" s="161">
        <v>0</v>
      </c>
      <c r="Z40" s="161">
        <f t="shared" si="2"/>
        <v>28100</v>
      </c>
      <c r="AA40" s="161">
        <f t="shared" si="2"/>
        <v>28100</v>
      </c>
      <c r="AB40" s="167">
        <f t="shared" si="2"/>
        <v>28100</v>
      </c>
      <c r="AC40" s="150"/>
    </row>
    <row r="41" spans="1:29" ht="51" x14ac:dyDescent="0.25">
      <c r="A41" s="138"/>
      <c r="B41" s="183"/>
      <c r="C41" s="187"/>
      <c r="D41" s="188"/>
      <c r="E41" s="189"/>
      <c r="F41" s="190"/>
      <c r="G41" s="189"/>
      <c r="H41" s="189"/>
      <c r="I41" s="189"/>
      <c r="J41" s="190" t="s">
        <v>243</v>
      </c>
      <c r="K41" s="164">
        <v>133</v>
      </c>
      <c r="L41" s="152"/>
      <c r="M41" s="165">
        <v>1</v>
      </c>
      <c r="N41" s="165">
        <v>6</v>
      </c>
      <c r="O41" s="166">
        <v>6310000000</v>
      </c>
      <c r="P41" s="73">
        <v>0</v>
      </c>
      <c r="Q41" s="155"/>
      <c r="R41" s="156"/>
      <c r="S41" s="170"/>
      <c r="T41" s="170"/>
      <c r="U41" s="170"/>
      <c r="V41" s="170"/>
      <c r="W41" s="157"/>
      <c r="X41" s="158"/>
      <c r="Y41" s="161">
        <v>0</v>
      </c>
      <c r="Z41" s="161">
        <f t="shared" si="2"/>
        <v>28100</v>
      </c>
      <c r="AA41" s="161">
        <f t="shared" si="2"/>
        <v>28100</v>
      </c>
      <c r="AB41" s="167">
        <f t="shared" si="2"/>
        <v>28100</v>
      </c>
      <c r="AC41" s="150"/>
    </row>
    <row r="42" spans="1:29" ht="51" x14ac:dyDescent="0.25">
      <c r="A42" s="138"/>
      <c r="B42" s="183"/>
      <c r="C42" s="187"/>
      <c r="D42" s="188"/>
      <c r="E42" s="189"/>
      <c r="F42" s="190"/>
      <c r="G42" s="189"/>
      <c r="H42" s="189"/>
      <c r="I42" s="189"/>
      <c r="J42" s="190" t="s">
        <v>313</v>
      </c>
      <c r="K42" s="164">
        <v>133</v>
      </c>
      <c r="L42" s="152"/>
      <c r="M42" s="165">
        <v>1</v>
      </c>
      <c r="N42" s="165">
        <v>6</v>
      </c>
      <c r="O42" s="166">
        <v>6310010080</v>
      </c>
      <c r="P42" s="73">
        <v>0</v>
      </c>
      <c r="Q42" s="155"/>
      <c r="R42" s="156"/>
      <c r="S42" s="170"/>
      <c r="T42" s="170"/>
      <c r="U42" s="170"/>
      <c r="V42" s="170"/>
      <c r="W42" s="157"/>
      <c r="X42" s="158"/>
      <c r="Y42" s="161">
        <v>0</v>
      </c>
      <c r="Z42" s="161">
        <f>Z43</f>
        <v>28100</v>
      </c>
      <c r="AA42" s="161">
        <f>AA43</f>
        <v>28100</v>
      </c>
      <c r="AB42" s="167">
        <f>AB43</f>
        <v>28100</v>
      </c>
      <c r="AC42" s="150"/>
    </row>
    <row r="43" spans="1:29" x14ac:dyDescent="0.25">
      <c r="A43" s="138"/>
      <c r="B43" s="183"/>
      <c r="C43" s="187"/>
      <c r="D43" s="188"/>
      <c r="E43" s="189"/>
      <c r="F43" s="190"/>
      <c r="G43" s="189"/>
      <c r="H43" s="189"/>
      <c r="I43" s="189"/>
      <c r="J43" s="190" t="s">
        <v>193</v>
      </c>
      <c r="K43" s="164">
        <v>133</v>
      </c>
      <c r="L43" s="152"/>
      <c r="M43" s="165">
        <v>1</v>
      </c>
      <c r="N43" s="165">
        <v>6</v>
      </c>
      <c r="O43" s="166">
        <v>6310010080</v>
      </c>
      <c r="P43" s="73">
        <v>540</v>
      </c>
      <c r="Q43" s="155"/>
      <c r="R43" s="156"/>
      <c r="S43" s="170"/>
      <c r="T43" s="170"/>
      <c r="U43" s="170"/>
      <c r="V43" s="170"/>
      <c r="W43" s="157"/>
      <c r="X43" s="158"/>
      <c r="Y43" s="161">
        <v>0</v>
      </c>
      <c r="Z43" s="161">
        <v>28100</v>
      </c>
      <c r="AA43" s="161">
        <v>28100</v>
      </c>
      <c r="AB43" s="167">
        <v>28100</v>
      </c>
      <c r="AC43" s="150"/>
    </row>
    <row r="44" spans="1:29" x14ac:dyDescent="0.2">
      <c r="A44" s="138"/>
      <c r="B44" s="183"/>
      <c r="C44" s="187"/>
      <c r="D44" s="188"/>
      <c r="E44" s="189"/>
      <c r="F44" s="190"/>
      <c r="G44" s="189"/>
      <c r="H44" s="189"/>
      <c r="I44" s="189"/>
      <c r="J44" s="192" t="s">
        <v>222</v>
      </c>
      <c r="K44" s="151">
        <v>133</v>
      </c>
      <c r="L44" s="172"/>
      <c r="M44" s="153">
        <v>1</v>
      </c>
      <c r="N44" s="153">
        <v>11</v>
      </c>
      <c r="O44" s="154">
        <v>0</v>
      </c>
      <c r="P44" s="65">
        <v>0</v>
      </c>
      <c r="Q44" s="173"/>
      <c r="R44" s="174"/>
      <c r="S44" s="175"/>
      <c r="T44" s="175"/>
      <c r="U44" s="175"/>
      <c r="V44" s="175"/>
      <c r="W44" s="176"/>
      <c r="X44" s="177"/>
      <c r="Y44" s="159">
        <f t="shared" ref="Y44:Z46" si="3">Y45</f>
        <v>0</v>
      </c>
      <c r="Z44" s="159">
        <f t="shared" si="3"/>
        <v>15000</v>
      </c>
      <c r="AA44" s="159">
        <v>0</v>
      </c>
      <c r="AB44" s="162">
        <v>0</v>
      </c>
      <c r="AC44" s="150"/>
    </row>
    <row r="45" spans="1:29" ht="38.25" x14ac:dyDescent="0.25">
      <c r="A45" s="138"/>
      <c r="B45" s="183"/>
      <c r="C45" s="187"/>
      <c r="D45" s="188"/>
      <c r="E45" s="189"/>
      <c r="F45" s="190"/>
      <c r="G45" s="189"/>
      <c r="H45" s="189"/>
      <c r="I45" s="189"/>
      <c r="J45" s="190" t="s">
        <v>314</v>
      </c>
      <c r="K45" s="164">
        <v>133</v>
      </c>
      <c r="L45" s="152"/>
      <c r="M45" s="165">
        <v>1</v>
      </c>
      <c r="N45" s="165">
        <v>11</v>
      </c>
      <c r="O45" s="166">
        <v>7700000000</v>
      </c>
      <c r="P45" s="73">
        <v>0</v>
      </c>
      <c r="Q45" s="155"/>
      <c r="R45" s="156"/>
      <c r="S45" s="170"/>
      <c r="T45" s="170"/>
      <c r="U45" s="170"/>
      <c r="V45" s="170"/>
      <c r="W45" s="157"/>
      <c r="X45" s="158"/>
      <c r="Y45" s="161">
        <f>Y46</f>
        <v>0</v>
      </c>
      <c r="Z45" s="161">
        <f t="shared" si="3"/>
        <v>15000</v>
      </c>
      <c r="AA45" s="161">
        <v>0</v>
      </c>
      <c r="AB45" s="167">
        <v>0</v>
      </c>
      <c r="AC45" s="150"/>
    </row>
    <row r="46" spans="1:29" ht="63.75" x14ac:dyDescent="0.25">
      <c r="A46" s="138"/>
      <c r="B46" s="183"/>
      <c r="C46" s="187"/>
      <c r="D46" s="188"/>
      <c r="E46" s="189"/>
      <c r="F46" s="190"/>
      <c r="G46" s="189"/>
      <c r="H46" s="189"/>
      <c r="I46" s="189"/>
      <c r="J46" s="190" t="s">
        <v>315</v>
      </c>
      <c r="K46" s="164">
        <v>133</v>
      </c>
      <c r="L46" s="152"/>
      <c r="M46" s="165">
        <v>1</v>
      </c>
      <c r="N46" s="165">
        <v>11</v>
      </c>
      <c r="O46" s="166">
        <v>7700000040</v>
      </c>
      <c r="P46" s="73">
        <v>0</v>
      </c>
      <c r="Q46" s="155"/>
      <c r="R46" s="156"/>
      <c r="S46" s="170"/>
      <c r="T46" s="170"/>
      <c r="U46" s="170"/>
      <c r="V46" s="170"/>
      <c r="W46" s="157"/>
      <c r="X46" s="158"/>
      <c r="Y46" s="161">
        <f>Y47</f>
        <v>0</v>
      </c>
      <c r="Z46" s="161">
        <f t="shared" si="3"/>
        <v>15000</v>
      </c>
      <c r="AA46" s="161">
        <v>0</v>
      </c>
      <c r="AB46" s="167">
        <v>0</v>
      </c>
      <c r="AC46" s="150"/>
    </row>
    <row r="47" spans="1:29" x14ac:dyDescent="0.25">
      <c r="A47" s="138"/>
      <c r="B47" s="183"/>
      <c r="C47" s="187"/>
      <c r="D47" s="188"/>
      <c r="E47" s="189"/>
      <c r="F47" s="190"/>
      <c r="G47" s="189"/>
      <c r="H47" s="189"/>
      <c r="I47" s="189"/>
      <c r="J47" s="190" t="s">
        <v>254</v>
      </c>
      <c r="K47" s="164">
        <v>133</v>
      </c>
      <c r="L47" s="152"/>
      <c r="M47" s="165">
        <v>1</v>
      </c>
      <c r="N47" s="165">
        <v>11</v>
      </c>
      <c r="O47" s="166">
        <v>7700000040</v>
      </c>
      <c r="P47" s="73">
        <v>870</v>
      </c>
      <c r="Q47" s="155"/>
      <c r="R47" s="156"/>
      <c r="S47" s="170"/>
      <c r="T47" s="170"/>
      <c r="U47" s="170"/>
      <c r="V47" s="170"/>
      <c r="W47" s="157"/>
      <c r="X47" s="158"/>
      <c r="Y47" s="161">
        <v>0</v>
      </c>
      <c r="Z47" s="161">
        <v>15000</v>
      </c>
      <c r="AA47" s="161">
        <v>0</v>
      </c>
      <c r="AB47" s="167">
        <v>0</v>
      </c>
      <c r="AC47" s="150"/>
    </row>
    <row r="48" spans="1:29" x14ac:dyDescent="0.2">
      <c r="A48" s="138"/>
      <c r="B48" s="183"/>
      <c r="C48" s="187"/>
      <c r="D48" s="188"/>
      <c r="E48" s="189"/>
      <c r="F48" s="190"/>
      <c r="G48" s="189"/>
      <c r="H48" s="189"/>
      <c r="I48" s="189"/>
      <c r="J48" s="192" t="s">
        <v>316</v>
      </c>
      <c r="K48" s="151">
        <v>133</v>
      </c>
      <c r="L48" s="152"/>
      <c r="M48" s="153">
        <v>1</v>
      </c>
      <c r="N48" s="153">
        <v>13</v>
      </c>
      <c r="O48" s="154">
        <v>0</v>
      </c>
      <c r="P48" s="65">
        <v>0</v>
      </c>
      <c r="Q48" s="155"/>
      <c r="R48" s="156"/>
      <c r="S48" s="170"/>
      <c r="T48" s="170"/>
      <c r="U48" s="170"/>
      <c r="V48" s="170"/>
      <c r="W48" s="157"/>
      <c r="X48" s="158"/>
      <c r="Y48" s="161">
        <v>0</v>
      </c>
      <c r="Z48" s="159">
        <f t="shared" ref="Z48:AA51" si="4">Z49</f>
        <v>1702.5</v>
      </c>
      <c r="AA48" s="159">
        <f t="shared" si="4"/>
        <v>0</v>
      </c>
      <c r="AB48" s="162">
        <v>0</v>
      </c>
      <c r="AC48" s="150"/>
    </row>
    <row r="49" spans="1:29" ht="38.25" x14ac:dyDescent="0.25">
      <c r="A49" s="138"/>
      <c r="B49" s="183"/>
      <c r="C49" s="187"/>
      <c r="D49" s="188"/>
      <c r="E49" s="189"/>
      <c r="F49" s="190"/>
      <c r="G49" s="189"/>
      <c r="H49" s="189"/>
      <c r="I49" s="189"/>
      <c r="J49" s="79" t="s">
        <v>317</v>
      </c>
      <c r="K49" s="164">
        <v>133</v>
      </c>
      <c r="L49" s="152"/>
      <c r="M49" s="165">
        <v>1</v>
      </c>
      <c r="N49" s="165">
        <v>13</v>
      </c>
      <c r="O49" s="166">
        <v>7700000000</v>
      </c>
      <c r="P49" s="73">
        <v>0</v>
      </c>
      <c r="Q49" s="155"/>
      <c r="R49" s="156"/>
      <c r="S49" s="170"/>
      <c r="T49" s="170"/>
      <c r="U49" s="170"/>
      <c r="V49" s="170"/>
      <c r="W49" s="157"/>
      <c r="X49" s="158"/>
      <c r="Y49" s="161">
        <v>0</v>
      </c>
      <c r="Z49" s="161">
        <f t="shared" si="4"/>
        <v>1702.5</v>
      </c>
      <c r="AA49" s="161">
        <f t="shared" si="4"/>
        <v>0</v>
      </c>
      <c r="AB49" s="167">
        <f>AB50</f>
        <v>0</v>
      </c>
      <c r="AC49" s="150"/>
    </row>
    <row r="50" spans="1:29" ht="25.5" x14ac:dyDescent="0.25">
      <c r="A50" s="138"/>
      <c r="B50" s="183"/>
      <c r="C50" s="187"/>
      <c r="D50" s="188"/>
      <c r="E50" s="189"/>
      <c r="F50" s="190"/>
      <c r="G50" s="189"/>
      <c r="H50" s="189"/>
      <c r="I50" s="189"/>
      <c r="J50" s="79" t="s">
        <v>318</v>
      </c>
      <c r="K50" s="164">
        <v>133</v>
      </c>
      <c r="L50" s="152"/>
      <c r="M50" s="165">
        <v>1</v>
      </c>
      <c r="N50" s="165">
        <v>13</v>
      </c>
      <c r="O50" s="166">
        <v>7700095100</v>
      </c>
      <c r="P50" s="73">
        <v>0</v>
      </c>
      <c r="Q50" s="155"/>
      <c r="R50" s="156"/>
      <c r="S50" s="170"/>
      <c r="T50" s="170"/>
      <c r="U50" s="170"/>
      <c r="V50" s="170"/>
      <c r="W50" s="157"/>
      <c r="X50" s="158"/>
      <c r="Y50" s="161">
        <v>0</v>
      </c>
      <c r="Z50" s="161">
        <f t="shared" si="4"/>
        <v>1702.5</v>
      </c>
      <c r="AA50" s="161">
        <f t="shared" si="4"/>
        <v>0</v>
      </c>
      <c r="AB50" s="167">
        <f>AB51</f>
        <v>0</v>
      </c>
      <c r="AC50" s="150"/>
    </row>
    <row r="51" spans="1:29" ht="25.5" x14ac:dyDescent="0.25">
      <c r="A51" s="138"/>
      <c r="B51" s="183"/>
      <c r="C51" s="187"/>
      <c r="D51" s="188"/>
      <c r="E51" s="189"/>
      <c r="F51" s="190"/>
      <c r="G51" s="189"/>
      <c r="H51" s="189"/>
      <c r="I51" s="189"/>
      <c r="J51" s="95" t="s">
        <v>250</v>
      </c>
      <c r="K51" s="164">
        <v>133</v>
      </c>
      <c r="L51" s="152"/>
      <c r="M51" s="165">
        <v>1</v>
      </c>
      <c r="N51" s="165">
        <v>13</v>
      </c>
      <c r="O51" s="166">
        <v>7700095100</v>
      </c>
      <c r="P51" s="73">
        <v>850</v>
      </c>
      <c r="Q51" s="155"/>
      <c r="R51" s="156"/>
      <c r="S51" s="170"/>
      <c r="T51" s="170"/>
      <c r="U51" s="170"/>
      <c r="V51" s="170"/>
      <c r="W51" s="157"/>
      <c r="X51" s="158"/>
      <c r="Y51" s="161">
        <v>0</v>
      </c>
      <c r="Z51" s="161">
        <f t="shared" si="4"/>
        <v>1702.5</v>
      </c>
      <c r="AA51" s="161">
        <f t="shared" si="4"/>
        <v>0</v>
      </c>
      <c r="AB51" s="167">
        <f>AB52</f>
        <v>0</v>
      </c>
      <c r="AC51" s="150" t="s">
        <v>212</v>
      </c>
    </row>
    <row r="52" spans="1:29" x14ac:dyDescent="0.25">
      <c r="A52" s="138"/>
      <c r="B52" s="183"/>
      <c r="C52" s="187"/>
      <c r="D52" s="188"/>
      <c r="E52" s="189"/>
      <c r="F52" s="190"/>
      <c r="G52" s="189"/>
      <c r="H52" s="189"/>
      <c r="I52" s="189"/>
      <c r="J52" s="190" t="s">
        <v>319</v>
      </c>
      <c r="K52" s="164">
        <v>133</v>
      </c>
      <c r="L52" s="152"/>
      <c r="M52" s="165">
        <v>1</v>
      </c>
      <c r="N52" s="165">
        <v>13</v>
      </c>
      <c r="O52" s="166">
        <v>7700095100</v>
      </c>
      <c r="P52" s="73">
        <v>853</v>
      </c>
      <c r="Q52" s="155"/>
      <c r="R52" s="156"/>
      <c r="S52" s="170"/>
      <c r="T52" s="170"/>
      <c r="U52" s="170"/>
      <c r="V52" s="170"/>
      <c r="W52" s="157"/>
      <c r="X52" s="158"/>
      <c r="Y52" s="161">
        <v>0</v>
      </c>
      <c r="Z52" s="161">
        <v>1702.5</v>
      </c>
      <c r="AA52" s="161">
        <v>0</v>
      </c>
      <c r="AB52" s="167">
        <v>0</v>
      </c>
      <c r="AC52" s="150" t="s">
        <v>212</v>
      </c>
    </row>
    <row r="53" spans="1:29" ht="15" customHeight="1" x14ac:dyDescent="0.2">
      <c r="A53" s="138"/>
      <c r="B53" s="365" t="s">
        <v>224</v>
      </c>
      <c r="C53" s="365"/>
      <c r="D53" s="365"/>
      <c r="E53" s="365"/>
      <c r="F53" s="365"/>
      <c r="G53" s="365"/>
      <c r="H53" s="365"/>
      <c r="I53" s="365"/>
      <c r="J53" s="366"/>
      <c r="K53" s="151">
        <v>133</v>
      </c>
      <c r="L53" s="152">
        <v>200</v>
      </c>
      <c r="M53" s="153">
        <v>2</v>
      </c>
      <c r="N53" s="153">
        <v>0</v>
      </c>
      <c r="O53" s="154">
        <v>0</v>
      </c>
      <c r="P53" s="65">
        <v>0</v>
      </c>
      <c r="Q53" s="155"/>
      <c r="R53" s="156">
        <v>0</v>
      </c>
      <c r="S53" s="357"/>
      <c r="T53" s="357"/>
      <c r="U53" s="357"/>
      <c r="V53" s="357"/>
      <c r="W53" s="157">
        <v>0</v>
      </c>
      <c r="X53" s="158">
        <v>0</v>
      </c>
      <c r="Y53" s="161">
        <v>0</v>
      </c>
      <c r="Z53" s="159">
        <f t="shared" ref="Z53:AB56" si="5">Z54</f>
        <v>102000</v>
      </c>
      <c r="AA53" s="159">
        <f t="shared" si="5"/>
        <v>103000</v>
      </c>
      <c r="AB53" s="67">
        <f t="shared" si="5"/>
        <v>107100</v>
      </c>
      <c r="AC53" s="150" t="s">
        <v>212</v>
      </c>
    </row>
    <row r="54" spans="1:29" ht="15" customHeight="1" x14ac:dyDescent="0.2">
      <c r="A54" s="138"/>
      <c r="B54" s="183"/>
      <c r="C54" s="193"/>
      <c r="D54" s="367" t="s">
        <v>225</v>
      </c>
      <c r="E54" s="367"/>
      <c r="F54" s="367"/>
      <c r="G54" s="367"/>
      <c r="H54" s="367"/>
      <c r="I54" s="367"/>
      <c r="J54" s="368"/>
      <c r="K54" s="151">
        <v>133</v>
      </c>
      <c r="L54" s="152">
        <v>203</v>
      </c>
      <c r="M54" s="153">
        <v>2</v>
      </c>
      <c r="N54" s="153">
        <v>3</v>
      </c>
      <c r="O54" s="154">
        <v>0</v>
      </c>
      <c r="P54" s="65">
        <v>0</v>
      </c>
      <c r="Q54" s="155"/>
      <c r="R54" s="156">
        <v>0</v>
      </c>
      <c r="S54" s="357"/>
      <c r="T54" s="357"/>
      <c r="U54" s="357"/>
      <c r="V54" s="357"/>
      <c r="W54" s="157">
        <v>0</v>
      </c>
      <c r="X54" s="158">
        <v>0</v>
      </c>
      <c r="Y54" s="161">
        <v>0</v>
      </c>
      <c r="Z54" s="159">
        <f t="shared" si="5"/>
        <v>102000</v>
      </c>
      <c r="AA54" s="159">
        <f t="shared" si="5"/>
        <v>103000</v>
      </c>
      <c r="AB54" s="67">
        <f t="shared" si="5"/>
        <v>107100</v>
      </c>
      <c r="AC54" s="150" t="s">
        <v>212</v>
      </c>
    </row>
    <row r="55" spans="1:29" ht="15" customHeight="1" x14ac:dyDescent="0.25">
      <c r="A55" s="138"/>
      <c r="B55" s="183"/>
      <c r="C55" s="184"/>
      <c r="D55" s="185"/>
      <c r="E55" s="352" t="s">
        <v>301</v>
      </c>
      <c r="F55" s="352"/>
      <c r="G55" s="352"/>
      <c r="H55" s="352"/>
      <c r="I55" s="352"/>
      <c r="J55" s="353"/>
      <c r="K55" s="164">
        <v>133</v>
      </c>
      <c r="L55" s="152">
        <v>203</v>
      </c>
      <c r="M55" s="165">
        <v>2</v>
      </c>
      <c r="N55" s="165">
        <v>3</v>
      </c>
      <c r="O55" s="166">
        <v>6000000000</v>
      </c>
      <c r="P55" s="73">
        <v>0</v>
      </c>
      <c r="Q55" s="155"/>
      <c r="R55" s="156">
        <v>0</v>
      </c>
      <c r="S55" s="354"/>
      <c r="T55" s="354"/>
      <c r="U55" s="354"/>
      <c r="V55" s="354"/>
      <c r="W55" s="157">
        <v>0</v>
      </c>
      <c r="X55" s="158">
        <v>0</v>
      </c>
      <c r="Y55" s="161">
        <v>0</v>
      </c>
      <c r="Z55" s="161">
        <f t="shared" si="5"/>
        <v>102000</v>
      </c>
      <c r="AA55" s="161">
        <f t="shared" si="5"/>
        <v>103000</v>
      </c>
      <c r="AB55" s="167">
        <f t="shared" si="5"/>
        <v>107100</v>
      </c>
      <c r="AC55" s="150" t="s">
        <v>212</v>
      </c>
    </row>
    <row r="56" spans="1:29" ht="15" customHeight="1" x14ac:dyDescent="0.25">
      <c r="A56" s="138"/>
      <c r="B56" s="183"/>
      <c r="C56" s="184"/>
      <c r="D56" s="186"/>
      <c r="E56" s="168"/>
      <c r="F56" s="352" t="s">
        <v>257</v>
      </c>
      <c r="G56" s="352"/>
      <c r="H56" s="352"/>
      <c r="I56" s="352"/>
      <c r="J56" s="353"/>
      <c r="K56" s="164">
        <v>133</v>
      </c>
      <c r="L56" s="152">
        <v>203</v>
      </c>
      <c r="M56" s="165">
        <v>2</v>
      </c>
      <c r="N56" s="165">
        <v>3</v>
      </c>
      <c r="O56" s="166">
        <v>6320000000</v>
      </c>
      <c r="P56" s="73">
        <v>0</v>
      </c>
      <c r="Q56" s="155"/>
      <c r="R56" s="156">
        <v>0</v>
      </c>
      <c r="S56" s="354"/>
      <c r="T56" s="354"/>
      <c r="U56" s="354"/>
      <c r="V56" s="354"/>
      <c r="W56" s="157">
        <v>0</v>
      </c>
      <c r="X56" s="158">
        <v>0</v>
      </c>
      <c r="Y56" s="161">
        <v>0</v>
      </c>
      <c r="Z56" s="161">
        <f t="shared" si="5"/>
        <v>102000</v>
      </c>
      <c r="AA56" s="161">
        <f t="shared" si="5"/>
        <v>103000</v>
      </c>
      <c r="AB56" s="167">
        <f t="shared" si="5"/>
        <v>107100</v>
      </c>
      <c r="AC56" s="150"/>
    </row>
    <row r="57" spans="1:29" ht="15" customHeight="1" x14ac:dyDescent="0.25">
      <c r="A57" s="138"/>
      <c r="B57" s="183"/>
      <c r="C57" s="184"/>
      <c r="D57" s="186"/>
      <c r="E57" s="169"/>
      <c r="F57" s="168"/>
      <c r="G57" s="352" t="s">
        <v>258</v>
      </c>
      <c r="H57" s="352"/>
      <c r="I57" s="352"/>
      <c r="J57" s="353"/>
      <c r="K57" s="164">
        <v>133</v>
      </c>
      <c r="L57" s="152">
        <v>203</v>
      </c>
      <c r="M57" s="165">
        <v>2</v>
      </c>
      <c r="N57" s="165">
        <v>3</v>
      </c>
      <c r="O57" s="166">
        <v>6320051180</v>
      </c>
      <c r="P57" s="73">
        <v>0</v>
      </c>
      <c r="Q57" s="155"/>
      <c r="R57" s="156">
        <v>10000</v>
      </c>
      <c r="S57" s="354"/>
      <c r="T57" s="354"/>
      <c r="U57" s="354"/>
      <c r="V57" s="354"/>
      <c r="W57" s="157">
        <v>0</v>
      </c>
      <c r="X57" s="158">
        <v>0</v>
      </c>
      <c r="Y57" s="161">
        <f>Y58+Y61</f>
        <v>0</v>
      </c>
      <c r="Z57" s="161">
        <f>Z58+Z62</f>
        <v>102000</v>
      </c>
      <c r="AA57" s="161">
        <f>AA58+AA61</f>
        <v>103000</v>
      </c>
      <c r="AB57" s="167">
        <f>AB58+AB61</f>
        <v>107100</v>
      </c>
      <c r="AC57" s="150"/>
    </row>
    <row r="58" spans="1:29" ht="38.25" x14ac:dyDescent="0.25">
      <c r="A58" s="138"/>
      <c r="B58" s="183"/>
      <c r="C58" s="184"/>
      <c r="D58" s="186"/>
      <c r="E58" s="169"/>
      <c r="F58" s="168"/>
      <c r="G58" s="169"/>
      <c r="H58" s="169"/>
      <c r="I58" s="169"/>
      <c r="J58" s="168" t="s">
        <v>245</v>
      </c>
      <c r="K58" s="164">
        <v>133</v>
      </c>
      <c r="L58" s="152"/>
      <c r="M58" s="165">
        <v>2</v>
      </c>
      <c r="N58" s="165">
        <v>3</v>
      </c>
      <c r="O58" s="166">
        <v>6320051180</v>
      </c>
      <c r="P58" s="73">
        <v>120</v>
      </c>
      <c r="Q58" s="155"/>
      <c r="R58" s="156"/>
      <c r="S58" s="170"/>
      <c r="T58" s="170"/>
      <c r="U58" s="170"/>
      <c r="V58" s="170"/>
      <c r="W58" s="157"/>
      <c r="X58" s="158"/>
      <c r="Y58" s="161">
        <f>Y59+Y60</f>
        <v>-1776.13</v>
      </c>
      <c r="Z58" s="161">
        <f>Z59+Z60</f>
        <v>99779.87</v>
      </c>
      <c r="AA58" s="161">
        <f>AA59+AA60</f>
        <v>101556</v>
      </c>
      <c r="AB58" s="167">
        <f>AB59+AB60</f>
        <v>101556</v>
      </c>
      <c r="AC58" s="150"/>
    </row>
    <row r="59" spans="1:29" ht="38.25" x14ac:dyDescent="0.25">
      <c r="A59" s="138"/>
      <c r="B59" s="183"/>
      <c r="C59" s="184"/>
      <c r="D59" s="186"/>
      <c r="E59" s="169"/>
      <c r="F59" s="168"/>
      <c r="G59" s="169"/>
      <c r="H59" s="169"/>
      <c r="I59" s="169"/>
      <c r="J59" s="168" t="s">
        <v>302</v>
      </c>
      <c r="K59" s="164">
        <v>133</v>
      </c>
      <c r="L59" s="152"/>
      <c r="M59" s="165">
        <v>2</v>
      </c>
      <c r="N59" s="165">
        <v>3</v>
      </c>
      <c r="O59" s="166">
        <v>6320051180</v>
      </c>
      <c r="P59" s="73">
        <v>121</v>
      </c>
      <c r="Q59" s="155"/>
      <c r="R59" s="156"/>
      <c r="S59" s="170"/>
      <c r="T59" s="170"/>
      <c r="U59" s="170"/>
      <c r="V59" s="170"/>
      <c r="W59" s="157"/>
      <c r="X59" s="158"/>
      <c r="Y59" s="161">
        <v>-994.13</v>
      </c>
      <c r="Z59" s="161">
        <v>77005.87</v>
      </c>
      <c r="AA59" s="161">
        <v>78000</v>
      </c>
      <c r="AB59" s="167">
        <v>78000</v>
      </c>
      <c r="AC59" s="150"/>
    </row>
    <row r="60" spans="1:29" ht="76.5" x14ac:dyDescent="0.25">
      <c r="A60" s="138"/>
      <c r="B60" s="183"/>
      <c r="C60" s="184"/>
      <c r="D60" s="186"/>
      <c r="E60" s="169"/>
      <c r="F60" s="168"/>
      <c r="G60" s="169"/>
      <c r="H60" s="169"/>
      <c r="I60" s="169"/>
      <c r="J60" s="168" t="s">
        <v>320</v>
      </c>
      <c r="K60" s="164">
        <v>133</v>
      </c>
      <c r="L60" s="152"/>
      <c r="M60" s="165">
        <v>2</v>
      </c>
      <c r="N60" s="165">
        <v>3</v>
      </c>
      <c r="O60" s="166">
        <v>6320051180</v>
      </c>
      <c r="P60" s="73">
        <v>129</v>
      </c>
      <c r="Q60" s="155"/>
      <c r="R60" s="156"/>
      <c r="S60" s="170"/>
      <c r="T60" s="170"/>
      <c r="U60" s="170"/>
      <c r="V60" s="170"/>
      <c r="W60" s="157"/>
      <c r="X60" s="158"/>
      <c r="Y60" s="161">
        <v>-782</v>
      </c>
      <c r="Z60" s="161">
        <v>22774</v>
      </c>
      <c r="AA60" s="161">
        <v>23556</v>
      </c>
      <c r="AB60" s="167">
        <v>23556</v>
      </c>
      <c r="AC60" s="150" t="s">
        <v>212</v>
      </c>
    </row>
    <row r="61" spans="1:29" ht="51" x14ac:dyDescent="0.25">
      <c r="A61" s="138"/>
      <c r="B61" s="183"/>
      <c r="C61" s="184"/>
      <c r="D61" s="186"/>
      <c r="E61" s="169"/>
      <c r="F61" s="168"/>
      <c r="G61" s="169"/>
      <c r="H61" s="169"/>
      <c r="I61" s="169"/>
      <c r="J61" s="168" t="s">
        <v>248</v>
      </c>
      <c r="K61" s="164">
        <v>133</v>
      </c>
      <c r="L61" s="152">
        <v>203</v>
      </c>
      <c r="M61" s="165">
        <v>2</v>
      </c>
      <c r="N61" s="165">
        <v>3</v>
      </c>
      <c r="O61" s="166">
        <v>6320051180</v>
      </c>
      <c r="P61" s="73">
        <v>240</v>
      </c>
      <c r="Q61" s="155"/>
      <c r="R61" s="156"/>
      <c r="S61" s="170"/>
      <c r="T61" s="170"/>
      <c r="U61" s="170"/>
      <c r="V61" s="170"/>
      <c r="W61" s="157"/>
      <c r="X61" s="158"/>
      <c r="Y61" s="161">
        <f>Y62</f>
        <v>1776.13</v>
      </c>
      <c r="Z61" s="161">
        <f>Z62</f>
        <v>2220.13</v>
      </c>
      <c r="AA61" s="161">
        <v>1444</v>
      </c>
      <c r="AB61" s="167">
        <v>5544</v>
      </c>
      <c r="AC61" s="150" t="s">
        <v>212</v>
      </c>
    </row>
    <row r="62" spans="1:29" ht="15" customHeight="1" x14ac:dyDescent="0.25">
      <c r="A62" s="138"/>
      <c r="B62" s="183"/>
      <c r="C62" s="184"/>
      <c r="D62" s="186"/>
      <c r="E62" s="169"/>
      <c r="F62" s="168"/>
      <c r="G62" s="352" t="s">
        <v>321</v>
      </c>
      <c r="H62" s="352"/>
      <c r="I62" s="352"/>
      <c r="J62" s="353"/>
      <c r="K62" s="164">
        <v>133</v>
      </c>
      <c r="L62" s="152">
        <v>203</v>
      </c>
      <c r="M62" s="165">
        <v>2</v>
      </c>
      <c r="N62" s="165">
        <v>3</v>
      </c>
      <c r="O62" s="166">
        <v>6320051180</v>
      </c>
      <c r="P62" s="73">
        <v>244</v>
      </c>
      <c r="Q62" s="155"/>
      <c r="R62" s="156">
        <v>10000</v>
      </c>
      <c r="S62" s="354"/>
      <c r="T62" s="354"/>
      <c r="U62" s="354"/>
      <c r="V62" s="354"/>
      <c r="W62" s="157">
        <v>0</v>
      </c>
      <c r="X62" s="158">
        <v>0</v>
      </c>
      <c r="Y62" s="161">
        <v>1776.13</v>
      </c>
      <c r="Z62" s="161">
        <v>2220.13</v>
      </c>
      <c r="AA62" s="161">
        <v>1444</v>
      </c>
      <c r="AB62" s="167">
        <v>5544</v>
      </c>
      <c r="AC62" s="150" t="s">
        <v>212</v>
      </c>
    </row>
    <row r="63" spans="1:29" ht="15" customHeight="1" x14ac:dyDescent="0.2">
      <c r="A63" s="138"/>
      <c r="B63" s="360" t="s">
        <v>226</v>
      </c>
      <c r="C63" s="360"/>
      <c r="D63" s="360"/>
      <c r="E63" s="360"/>
      <c r="F63" s="360"/>
      <c r="G63" s="360"/>
      <c r="H63" s="360"/>
      <c r="I63" s="360"/>
      <c r="J63" s="361"/>
      <c r="K63" s="151">
        <v>133</v>
      </c>
      <c r="L63" s="152">
        <v>300</v>
      </c>
      <c r="M63" s="153">
        <v>3</v>
      </c>
      <c r="N63" s="153">
        <v>0</v>
      </c>
      <c r="O63" s="154">
        <v>0</v>
      </c>
      <c r="P63" s="65">
        <v>0</v>
      </c>
      <c r="Q63" s="155"/>
      <c r="R63" s="156">
        <v>0</v>
      </c>
      <c r="S63" s="357"/>
      <c r="T63" s="357"/>
      <c r="U63" s="357"/>
      <c r="V63" s="357"/>
      <c r="W63" s="157">
        <v>0</v>
      </c>
      <c r="X63" s="158">
        <v>0</v>
      </c>
      <c r="Y63" s="161">
        <f>Y64+Y70</f>
        <v>4892</v>
      </c>
      <c r="Z63" s="159">
        <f>Z64+Z70</f>
        <v>122192</v>
      </c>
      <c r="AA63" s="159">
        <f>AA64+AA70</f>
        <v>4119</v>
      </c>
      <c r="AB63" s="67">
        <f>AB64+AB70</f>
        <v>0</v>
      </c>
      <c r="AC63" s="150" t="s">
        <v>212</v>
      </c>
    </row>
    <row r="64" spans="1:29" ht="15" customHeight="1" x14ac:dyDescent="0.2">
      <c r="A64" s="138"/>
      <c r="B64" s="205"/>
      <c r="C64" s="160"/>
      <c r="D64" s="358" t="s">
        <v>259</v>
      </c>
      <c r="E64" s="358"/>
      <c r="F64" s="358"/>
      <c r="G64" s="358"/>
      <c r="H64" s="358"/>
      <c r="I64" s="358"/>
      <c r="J64" s="359"/>
      <c r="K64" s="151">
        <v>133</v>
      </c>
      <c r="L64" s="152">
        <v>310</v>
      </c>
      <c r="M64" s="153">
        <v>3</v>
      </c>
      <c r="N64" s="153">
        <v>10</v>
      </c>
      <c r="O64" s="154">
        <v>0</v>
      </c>
      <c r="P64" s="65">
        <v>0</v>
      </c>
      <c r="Q64" s="155"/>
      <c r="R64" s="156">
        <v>0</v>
      </c>
      <c r="S64" s="357"/>
      <c r="T64" s="357"/>
      <c r="U64" s="357"/>
      <c r="V64" s="357"/>
      <c r="W64" s="157">
        <v>0</v>
      </c>
      <c r="X64" s="158">
        <v>0</v>
      </c>
      <c r="Y64" s="161">
        <f t="shared" ref="Y64:Y68" si="6">Y65</f>
        <v>4892</v>
      </c>
      <c r="Z64" s="159">
        <f>Z65</f>
        <v>122192</v>
      </c>
      <c r="AA64" s="159">
        <f t="shared" ref="Z64:AB68" si="7">AA65</f>
        <v>0</v>
      </c>
      <c r="AB64" s="162">
        <f>AB65</f>
        <v>0</v>
      </c>
      <c r="AC64" s="150" t="s">
        <v>212</v>
      </c>
    </row>
    <row r="65" spans="1:29" ht="15" customHeight="1" x14ac:dyDescent="0.25">
      <c r="A65" s="138"/>
      <c r="B65" s="205"/>
      <c r="C65" s="163"/>
      <c r="D65" s="195"/>
      <c r="E65" s="352" t="s">
        <v>301</v>
      </c>
      <c r="F65" s="352"/>
      <c r="G65" s="352"/>
      <c r="H65" s="352"/>
      <c r="I65" s="352"/>
      <c r="J65" s="353"/>
      <c r="K65" s="164">
        <v>133</v>
      </c>
      <c r="L65" s="152">
        <v>310</v>
      </c>
      <c r="M65" s="165">
        <v>3</v>
      </c>
      <c r="N65" s="165">
        <v>10</v>
      </c>
      <c r="O65" s="166">
        <v>6300000000</v>
      </c>
      <c r="P65" s="73">
        <v>0</v>
      </c>
      <c r="Q65" s="155"/>
      <c r="R65" s="156">
        <v>0</v>
      </c>
      <c r="S65" s="354"/>
      <c r="T65" s="354"/>
      <c r="U65" s="354"/>
      <c r="V65" s="354"/>
      <c r="W65" s="157">
        <v>0</v>
      </c>
      <c r="X65" s="158">
        <v>0</v>
      </c>
      <c r="Y65" s="161">
        <f t="shared" si="6"/>
        <v>4892</v>
      </c>
      <c r="Z65" s="161">
        <f t="shared" si="7"/>
        <v>122192</v>
      </c>
      <c r="AA65" s="161">
        <f t="shared" si="7"/>
        <v>0</v>
      </c>
      <c r="AB65" s="167">
        <f>AB66</f>
        <v>0</v>
      </c>
      <c r="AC65" s="150"/>
    </row>
    <row r="66" spans="1:29" ht="15" customHeight="1" x14ac:dyDescent="0.25">
      <c r="A66" s="138"/>
      <c r="B66" s="205"/>
      <c r="C66" s="163"/>
      <c r="D66" s="194"/>
      <c r="E66" s="168"/>
      <c r="F66" s="352" t="s">
        <v>260</v>
      </c>
      <c r="G66" s="352"/>
      <c r="H66" s="352"/>
      <c r="I66" s="352"/>
      <c r="J66" s="353"/>
      <c r="K66" s="164">
        <v>133</v>
      </c>
      <c r="L66" s="152">
        <v>310</v>
      </c>
      <c r="M66" s="165">
        <v>3</v>
      </c>
      <c r="N66" s="165">
        <v>10</v>
      </c>
      <c r="O66" s="166">
        <v>6330000000</v>
      </c>
      <c r="P66" s="73">
        <v>0</v>
      </c>
      <c r="Q66" s="155"/>
      <c r="R66" s="156">
        <v>0</v>
      </c>
      <c r="S66" s="354"/>
      <c r="T66" s="354"/>
      <c r="U66" s="354"/>
      <c r="V66" s="354"/>
      <c r="W66" s="157">
        <v>0</v>
      </c>
      <c r="X66" s="158">
        <v>0</v>
      </c>
      <c r="Y66" s="161">
        <f t="shared" si="6"/>
        <v>4892</v>
      </c>
      <c r="Z66" s="161">
        <f t="shared" si="7"/>
        <v>122192</v>
      </c>
      <c r="AA66" s="161">
        <f t="shared" si="7"/>
        <v>0</v>
      </c>
      <c r="AB66" s="167">
        <f>AB67</f>
        <v>0</v>
      </c>
      <c r="AC66" s="150"/>
    </row>
    <row r="67" spans="1:29" ht="63.75" x14ac:dyDescent="0.25">
      <c r="A67" s="138"/>
      <c r="B67" s="205"/>
      <c r="C67" s="163"/>
      <c r="D67" s="194"/>
      <c r="E67" s="168"/>
      <c r="F67" s="168"/>
      <c r="G67" s="169"/>
      <c r="H67" s="169"/>
      <c r="I67" s="169"/>
      <c r="J67" s="168" t="s">
        <v>261</v>
      </c>
      <c r="K67" s="164">
        <v>133</v>
      </c>
      <c r="L67" s="152">
        <v>310</v>
      </c>
      <c r="M67" s="165">
        <v>3</v>
      </c>
      <c r="N67" s="165">
        <v>10</v>
      </c>
      <c r="O67" s="166">
        <v>6330095020</v>
      </c>
      <c r="P67" s="73">
        <v>0</v>
      </c>
      <c r="Q67" s="155"/>
      <c r="R67" s="156"/>
      <c r="S67" s="170"/>
      <c r="T67" s="170"/>
      <c r="U67" s="170"/>
      <c r="V67" s="170"/>
      <c r="W67" s="157"/>
      <c r="X67" s="158"/>
      <c r="Y67" s="161">
        <f t="shared" si="6"/>
        <v>4892</v>
      </c>
      <c r="Z67" s="161">
        <f t="shared" si="7"/>
        <v>122192</v>
      </c>
      <c r="AA67" s="161">
        <f t="shared" si="7"/>
        <v>0</v>
      </c>
      <c r="AB67" s="167">
        <f>AB68</f>
        <v>0</v>
      </c>
      <c r="AC67" s="150" t="s">
        <v>212</v>
      </c>
    </row>
    <row r="68" spans="1:29" ht="38.25" x14ac:dyDescent="0.25">
      <c r="A68" s="138"/>
      <c r="B68" s="205"/>
      <c r="C68" s="163"/>
      <c r="D68" s="194"/>
      <c r="E68" s="168"/>
      <c r="F68" s="168"/>
      <c r="G68" s="169"/>
      <c r="H68" s="169"/>
      <c r="I68" s="169"/>
      <c r="J68" s="168" t="s">
        <v>306</v>
      </c>
      <c r="K68" s="164">
        <v>133</v>
      </c>
      <c r="L68" s="152">
        <v>310</v>
      </c>
      <c r="M68" s="165">
        <v>3</v>
      </c>
      <c r="N68" s="165">
        <v>10</v>
      </c>
      <c r="O68" s="166">
        <v>6330095020</v>
      </c>
      <c r="P68" s="73">
        <v>240</v>
      </c>
      <c r="Q68" s="155"/>
      <c r="R68" s="156"/>
      <c r="S68" s="170"/>
      <c r="T68" s="170"/>
      <c r="U68" s="170"/>
      <c r="V68" s="170"/>
      <c r="W68" s="157"/>
      <c r="X68" s="158"/>
      <c r="Y68" s="161">
        <f t="shared" si="6"/>
        <v>4892</v>
      </c>
      <c r="Z68" s="161">
        <f t="shared" si="7"/>
        <v>122192</v>
      </c>
      <c r="AA68" s="161">
        <f t="shared" si="7"/>
        <v>0</v>
      </c>
      <c r="AB68" s="167">
        <f>AB69</f>
        <v>0</v>
      </c>
      <c r="AC68" s="150"/>
    </row>
    <row r="69" spans="1:29" ht="15" customHeight="1" x14ac:dyDescent="0.25">
      <c r="A69" s="138"/>
      <c r="B69" s="205"/>
      <c r="C69" s="163"/>
      <c r="D69" s="194"/>
      <c r="E69" s="169"/>
      <c r="F69" s="168"/>
      <c r="G69" s="352" t="s">
        <v>321</v>
      </c>
      <c r="H69" s="352"/>
      <c r="I69" s="352"/>
      <c r="J69" s="353"/>
      <c r="K69" s="164">
        <v>133</v>
      </c>
      <c r="L69" s="152">
        <v>310</v>
      </c>
      <c r="M69" s="165">
        <v>3</v>
      </c>
      <c r="N69" s="165">
        <v>10</v>
      </c>
      <c r="O69" s="166">
        <v>6330095020</v>
      </c>
      <c r="P69" s="73">
        <v>244</v>
      </c>
      <c r="Q69" s="155"/>
      <c r="R69" s="156">
        <v>10000</v>
      </c>
      <c r="S69" s="354"/>
      <c r="T69" s="354"/>
      <c r="U69" s="354"/>
      <c r="V69" s="354"/>
      <c r="W69" s="157">
        <v>0</v>
      </c>
      <c r="X69" s="158">
        <v>0</v>
      </c>
      <c r="Y69" s="161">
        <v>4892</v>
      </c>
      <c r="Z69" s="161">
        <v>122192</v>
      </c>
      <c r="AA69" s="161">
        <v>0</v>
      </c>
      <c r="AB69" s="167">
        <v>0</v>
      </c>
      <c r="AC69" s="150"/>
    </row>
    <row r="70" spans="1:29" ht="36" x14ac:dyDescent="0.2">
      <c r="A70" s="138"/>
      <c r="B70" s="205"/>
      <c r="C70" s="196"/>
      <c r="D70" s="197"/>
      <c r="E70" s="198"/>
      <c r="F70" s="199"/>
      <c r="G70" s="198"/>
      <c r="H70" s="198"/>
      <c r="I70" s="198"/>
      <c r="J70" s="200" t="s">
        <v>228</v>
      </c>
      <c r="K70" s="151">
        <v>133</v>
      </c>
      <c r="L70" s="172"/>
      <c r="M70" s="153">
        <v>3</v>
      </c>
      <c r="N70" s="153">
        <v>14</v>
      </c>
      <c r="O70" s="154">
        <v>0</v>
      </c>
      <c r="P70" s="65">
        <v>0</v>
      </c>
      <c r="Q70" s="173"/>
      <c r="R70" s="174"/>
      <c r="S70" s="175"/>
      <c r="T70" s="175"/>
      <c r="U70" s="175"/>
      <c r="V70" s="175"/>
      <c r="W70" s="176"/>
      <c r="X70" s="177"/>
      <c r="Y70" s="159">
        <f>Y71</f>
        <v>0</v>
      </c>
      <c r="Z70" s="159">
        <f t="shared" ref="Z70:AB73" si="8">Z71</f>
        <v>0</v>
      </c>
      <c r="AA70" s="159">
        <f t="shared" si="8"/>
        <v>4119</v>
      </c>
      <c r="AB70" s="162">
        <f t="shared" si="8"/>
        <v>0</v>
      </c>
      <c r="AC70" s="150"/>
    </row>
    <row r="71" spans="1:29" ht="38.25" x14ac:dyDescent="0.25">
      <c r="A71" s="138"/>
      <c r="B71" s="205"/>
      <c r="C71" s="196"/>
      <c r="D71" s="197"/>
      <c r="E71" s="198"/>
      <c r="F71" s="199"/>
      <c r="G71" s="198"/>
      <c r="H71" s="198"/>
      <c r="I71" s="198"/>
      <c r="J71" s="190" t="s">
        <v>322</v>
      </c>
      <c r="K71" s="164">
        <v>133</v>
      </c>
      <c r="L71" s="152"/>
      <c r="M71" s="165">
        <v>3</v>
      </c>
      <c r="N71" s="165">
        <v>14</v>
      </c>
      <c r="O71" s="166">
        <v>7700000000</v>
      </c>
      <c r="P71" s="73">
        <v>0</v>
      </c>
      <c r="Q71" s="155"/>
      <c r="R71" s="156"/>
      <c r="S71" s="170"/>
      <c r="T71" s="170"/>
      <c r="U71" s="170"/>
      <c r="V71" s="170"/>
      <c r="W71" s="157"/>
      <c r="X71" s="158"/>
      <c r="Y71" s="161">
        <f>Y72</f>
        <v>0</v>
      </c>
      <c r="Z71" s="161">
        <f t="shared" si="8"/>
        <v>0</v>
      </c>
      <c r="AA71" s="161">
        <f t="shared" si="8"/>
        <v>4119</v>
      </c>
      <c r="AB71" s="167">
        <f t="shared" si="8"/>
        <v>0</v>
      </c>
      <c r="AC71" s="150"/>
    </row>
    <row r="72" spans="1:29" ht="25.5" x14ac:dyDescent="0.25">
      <c r="A72" s="138"/>
      <c r="B72" s="205"/>
      <c r="C72" s="196"/>
      <c r="D72" s="197"/>
      <c r="E72" s="198"/>
      <c r="F72" s="199"/>
      <c r="G72" s="198"/>
      <c r="H72" s="198"/>
      <c r="I72" s="198"/>
      <c r="J72" s="79" t="s">
        <v>263</v>
      </c>
      <c r="K72" s="164">
        <v>133</v>
      </c>
      <c r="L72" s="152"/>
      <c r="M72" s="165">
        <v>3</v>
      </c>
      <c r="N72" s="165">
        <v>14</v>
      </c>
      <c r="O72" s="166">
        <v>7700020040</v>
      </c>
      <c r="P72" s="73">
        <v>0</v>
      </c>
      <c r="Q72" s="155"/>
      <c r="R72" s="156"/>
      <c r="S72" s="170"/>
      <c r="T72" s="170"/>
      <c r="U72" s="170"/>
      <c r="V72" s="170"/>
      <c r="W72" s="157"/>
      <c r="X72" s="158"/>
      <c r="Y72" s="161">
        <f>Y73</f>
        <v>0</v>
      </c>
      <c r="Z72" s="161">
        <f t="shared" si="8"/>
        <v>0</v>
      </c>
      <c r="AA72" s="161">
        <f t="shared" si="8"/>
        <v>4119</v>
      </c>
      <c r="AB72" s="167">
        <f t="shared" si="8"/>
        <v>0</v>
      </c>
      <c r="AC72" s="150"/>
    </row>
    <row r="73" spans="1:29" ht="38.25" x14ac:dyDescent="0.25">
      <c r="A73" s="138"/>
      <c r="B73" s="205"/>
      <c r="C73" s="196"/>
      <c r="D73" s="197"/>
      <c r="E73" s="198"/>
      <c r="F73" s="199"/>
      <c r="G73" s="198"/>
      <c r="H73" s="198"/>
      <c r="I73" s="198"/>
      <c r="J73" s="79" t="s">
        <v>306</v>
      </c>
      <c r="K73" s="164">
        <v>133</v>
      </c>
      <c r="L73" s="152"/>
      <c r="M73" s="165">
        <v>3</v>
      </c>
      <c r="N73" s="165">
        <v>14</v>
      </c>
      <c r="O73" s="166">
        <v>7700020040</v>
      </c>
      <c r="P73" s="73">
        <v>240</v>
      </c>
      <c r="Q73" s="155"/>
      <c r="R73" s="156"/>
      <c r="S73" s="170"/>
      <c r="T73" s="170"/>
      <c r="U73" s="170"/>
      <c r="V73" s="170"/>
      <c r="W73" s="157"/>
      <c r="X73" s="158"/>
      <c r="Y73" s="161">
        <f>Y74</f>
        <v>0</v>
      </c>
      <c r="Z73" s="161">
        <f t="shared" si="8"/>
        <v>0</v>
      </c>
      <c r="AA73" s="161">
        <f t="shared" si="8"/>
        <v>4119</v>
      </c>
      <c r="AB73" s="167">
        <f t="shared" si="8"/>
        <v>0</v>
      </c>
      <c r="AC73" s="150" t="s">
        <v>212</v>
      </c>
    </row>
    <row r="74" spans="1:29" ht="51" x14ac:dyDescent="0.25">
      <c r="A74" s="138"/>
      <c r="B74" s="205"/>
      <c r="C74" s="196"/>
      <c r="D74" s="197"/>
      <c r="E74" s="198"/>
      <c r="F74" s="199"/>
      <c r="G74" s="198"/>
      <c r="H74" s="198"/>
      <c r="I74" s="198"/>
      <c r="J74" s="79" t="s">
        <v>321</v>
      </c>
      <c r="K74" s="164">
        <v>133</v>
      </c>
      <c r="L74" s="152"/>
      <c r="M74" s="165">
        <v>3</v>
      </c>
      <c r="N74" s="165">
        <v>14</v>
      </c>
      <c r="O74" s="166">
        <v>7700020040</v>
      </c>
      <c r="P74" s="73">
        <v>244</v>
      </c>
      <c r="Q74" s="155"/>
      <c r="R74" s="156"/>
      <c r="S74" s="170"/>
      <c r="T74" s="170"/>
      <c r="U74" s="170"/>
      <c r="V74" s="170"/>
      <c r="W74" s="157"/>
      <c r="X74" s="158"/>
      <c r="Y74" s="161"/>
      <c r="Z74" s="161">
        <v>0</v>
      </c>
      <c r="AA74" s="161">
        <v>4119</v>
      </c>
      <c r="AB74" s="167">
        <v>0</v>
      </c>
      <c r="AC74" s="150"/>
    </row>
    <row r="75" spans="1:29" ht="15" customHeight="1" x14ac:dyDescent="0.2">
      <c r="A75" s="138"/>
      <c r="B75" s="360" t="s">
        <v>229</v>
      </c>
      <c r="C75" s="360"/>
      <c r="D75" s="360"/>
      <c r="E75" s="360"/>
      <c r="F75" s="360"/>
      <c r="G75" s="360"/>
      <c r="H75" s="360"/>
      <c r="I75" s="360"/>
      <c r="J75" s="361"/>
      <c r="K75" s="151">
        <v>133</v>
      </c>
      <c r="L75" s="152">
        <v>400</v>
      </c>
      <c r="M75" s="153">
        <v>4</v>
      </c>
      <c r="N75" s="153">
        <v>0</v>
      </c>
      <c r="O75" s="154">
        <v>0</v>
      </c>
      <c r="P75" s="65">
        <v>0</v>
      </c>
      <c r="Q75" s="155"/>
      <c r="R75" s="156">
        <v>0</v>
      </c>
      <c r="S75" s="357"/>
      <c r="T75" s="357"/>
      <c r="U75" s="357"/>
      <c r="V75" s="357"/>
      <c r="W75" s="157">
        <v>0</v>
      </c>
      <c r="X75" s="158">
        <v>0</v>
      </c>
      <c r="Y75" s="161">
        <f>Y76</f>
        <v>0</v>
      </c>
      <c r="Z75" s="159">
        <f t="shared" ref="Z75:AB79" si="9">Z76</f>
        <v>751001.66999999993</v>
      </c>
      <c r="AA75" s="159">
        <f t="shared" si="9"/>
        <v>728000</v>
      </c>
      <c r="AB75" s="67">
        <f t="shared" si="9"/>
        <v>756000</v>
      </c>
      <c r="AC75" s="150" t="s">
        <v>212</v>
      </c>
    </row>
    <row r="76" spans="1:29" ht="25.5" x14ac:dyDescent="0.2">
      <c r="A76" s="138"/>
      <c r="B76" s="201"/>
      <c r="C76" s="202"/>
      <c r="D76" s="203"/>
      <c r="E76" s="203"/>
      <c r="F76" s="203"/>
      <c r="G76" s="203"/>
      <c r="H76" s="203"/>
      <c r="I76" s="203"/>
      <c r="J76" s="204" t="s">
        <v>230</v>
      </c>
      <c r="K76" s="151">
        <v>133</v>
      </c>
      <c r="L76" s="152"/>
      <c r="M76" s="153">
        <v>4</v>
      </c>
      <c r="N76" s="153">
        <v>9</v>
      </c>
      <c r="O76" s="154">
        <v>0</v>
      </c>
      <c r="P76" s="65">
        <v>0</v>
      </c>
      <c r="Q76" s="155"/>
      <c r="R76" s="156"/>
      <c r="S76" s="175"/>
      <c r="T76" s="175"/>
      <c r="U76" s="175"/>
      <c r="V76" s="175"/>
      <c r="W76" s="157"/>
      <c r="X76" s="158"/>
      <c r="Y76" s="161">
        <f>Y77</f>
        <v>0</v>
      </c>
      <c r="Z76" s="159">
        <f t="shared" si="9"/>
        <v>751001.66999999993</v>
      </c>
      <c r="AA76" s="159">
        <f t="shared" si="9"/>
        <v>728000</v>
      </c>
      <c r="AB76" s="67">
        <f t="shared" si="9"/>
        <v>756000</v>
      </c>
      <c r="AC76" s="150" t="s">
        <v>212</v>
      </c>
    </row>
    <row r="77" spans="1:29" ht="15" customHeight="1" x14ac:dyDescent="0.2">
      <c r="A77" s="138"/>
      <c r="B77" s="205"/>
      <c r="C77" s="160"/>
      <c r="D77" s="362" t="s">
        <v>301</v>
      </c>
      <c r="E77" s="363"/>
      <c r="F77" s="363"/>
      <c r="G77" s="363"/>
      <c r="H77" s="363"/>
      <c r="I77" s="363"/>
      <c r="J77" s="364"/>
      <c r="K77" s="151">
        <v>133</v>
      </c>
      <c r="L77" s="152">
        <v>409</v>
      </c>
      <c r="M77" s="153">
        <v>4</v>
      </c>
      <c r="N77" s="153">
        <v>9</v>
      </c>
      <c r="O77" s="154">
        <v>6300000000</v>
      </c>
      <c r="P77" s="65">
        <v>0</v>
      </c>
      <c r="Q77" s="155"/>
      <c r="R77" s="156">
        <v>0</v>
      </c>
      <c r="S77" s="357"/>
      <c r="T77" s="357"/>
      <c r="U77" s="357"/>
      <c r="V77" s="357"/>
      <c r="W77" s="157">
        <v>0</v>
      </c>
      <c r="X77" s="158">
        <v>0</v>
      </c>
      <c r="Y77" s="161">
        <f>Y78</f>
        <v>0</v>
      </c>
      <c r="Z77" s="159">
        <f t="shared" si="9"/>
        <v>751001.66999999993</v>
      </c>
      <c r="AA77" s="159">
        <f t="shared" si="9"/>
        <v>728000</v>
      </c>
      <c r="AB77" s="67">
        <f t="shared" si="9"/>
        <v>756000</v>
      </c>
      <c r="AC77" s="150" t="s">
        <v>212</v>
      </c>
    </row>
    <row r="78" spans="1:29" ht="15" customHeight="1" x14ac:dyDescent="0.25">
      <c r="A78" s="138"/>
      <c r="B78" s="205"/>
      <c r="C78" s="163"/>
      <c r="D78" s="195"/>
      <c r="E78" s="352" t="s">
        <v>264</v>
      </c>
      <c r="F78" s="352"/>
      <c r="G78" s="352"/>
      <c r="H78" s="352"/>
      <c r="I78" s="352"/>
      <c r="J78" s="353"/>
      <c r="K78" s="164">
        <v>133</v>
      </c>
      <c r="L78" s="152">
        <v>409</v>
      </c>
      <c r="M78" s="165">
        <v>4</v>
      </c>
      <c r="N78" s="165">
        <v>9</v>
      </c>
      <c r="O78" s="166">
        <v>6340000000</v>
      </c>
      <c r="P78" s="73">
        <v>0</v>
      </c>
      <c r="Q78" s="155"/>
      <c r="R78" s="156">
        <v>0</v>
      </c>
      <c r="S78" s="354"/>
      <c r="T78" s="354"/>
      <c r="U78" s="354"/>
      <c r="V78" s="354"/>
      <c r="W78" s="157">
        <v>0</v>
      </c>
      <c r="X78" s="158">
        <v>0</v>
      </c>
      <c r="Y78" s="161">
        <f>Y79</f>
        <v>0</v>
      </c>
      <c r="Z78" s="161">
        <f t="shared" si="9"/>
        <v>751001.66999999993</v>
      </c>
      <c r="AA78" s="161">
        <f t="shared" si="9"/>
        <v>728000</v>
      </c>
      <c r="AB78" s="167">
        <f t="shared" si="9"/>
        <v>756000</v>
      </c>
      <c r="AC78" s="150"/>
    </row>
    <row r="79" spans="1:29" ht="15" customHeight="1" x14ac:dyDescent="0.25">
      <c r="A79" s="138"/>
      <c r="B79" s="205"/>
      <c r="C79" s="163"/>
      <c r="D79" s="194"/>
      <c r="E79" s="168"/>
      <c r="F79" s="352" t="s">
        <v>265</v>
      </c>
      <c r="G79" s="352"/>
      <c r="H79" s="352"/>
      <c r="I79" s="352"/>
      <c r="J79" s="353"/>
      <c r="K79" s="164">
        <v>133</v>
      </c>
      <c r="L79" s="152">
        <v>409</v>
      </c>
      <c r="M79" s="165">
        <v>4</v>
      </c>
      <c r="N79" s="165">
        <v>9</v>
      </c>
      <c r="O79" s="166">
        <v>6340095280</v>
      </c>
      <c r="P79" s="73">
        <v>0</v>
      </c>
      <c r="Q79" s="155"/>
      <c r="R79" s="156">
        <v>0</v>
      </c>
      <c r="S79" s="354"/>
      <c r="T79" s="354"/>
      <c r="U79" s="354"/>
      <c r="V79" s="354"/>
      <c r="W79" s="157">
        <v>0</v>
      </c>
      <c r="X79" s="158">
        <v>0</v>
      </c>
      <c r="Y79" s="161">
        <f>Y80</f>
        <v>0</v>
      </c>
      <c r="Z79" s="161">
        <f t="shared" si="9"/>
        <v>751001.66999999993</v>
      </c>
      <c r="AA79" s="161">
        <f t="shared" si="9"/>
        <v>728000</v>
      </c>
      <c r="AB79" s="167">
        <f t="shared" si="9"/>
        <v>756000</v>
      </c>
      <c r="AC79" s="150"/>
    </row>
    <row r="80" spans="1:29" ht="38.25" x14ac:dyDescent="0.25">
      <c r="A80" s="138"/>
      <c r="B80" s="205"/>
      <c r="C80" s="163"/>
      <c r="D80" s="194"/>
      <c r="E80" s="168"/>
      <c r="F80" s="168"/>
      <c r="G80" s="169"/>
      <c r="H80" s="169"/>
      <c r="I80" s="169"/>
      <c r="J80" s="93" t="s">
        <v>306</v>
      </c>
      <c r="K80" s="164">
        <v>133</v>
      </c>
      <c r="L80" s="152">
        <v>409</v>
      </c>
      <c r="M80" s="165">
        <v>4</v>
      </c>
      <c r="N80" s="165">
        <v>9</v>
      </c>
      <c r="O80" s="166">
        <v>6340095280</v>
      </c>
      <c r="P80" s="73">
        <v>240</v>
      </c>
      <c r="Q80" s="155"/>
      <c r="R80" s="156"/>
      <c r="S80" s="170"/>
      <c r="T80" s="170"/>
      <c r="U80" s="170"/>
      <c r="V80" s="170"/>
      <c r="W80" s="157"/>
      <c r="X80" s="158"/>
      <c r="Y80" s="161">
        <f>Y81+Y82</f>
        <v>0</v>
      </c>
      <c r="Z80" s="161">
        <f>Z81+Z82</f>
        <v>751001.66999999993</v>
      </c>
      <c r="AA80" s="161">
        <f>AA81+AA82</f>
        <v>728000</v>
      </c>
      <c r="AB80" s="167">
        <f>AB81+AB82</f>
        <v>756000</v>
      </c>
      <c r="AC80" s="150"/>
    </row>
    <row r="81" spans="1:29" ht="15" customHeight="1" x14ac:dyDescent="0.25">
      <c r="A81" s="138"/>
      <c r="B81" s="205"/>
      <c r="C81" s="163"/>
      <c r="D81" s="194"/>
      <c r="E81" s="169"/>
      <c r="F81" s="168"/>
      <c r="G81" s="329" t="s">
        <v>321</v>
      </c>
      <c r="H81" s="330"/>
      <c r="I81" s="330"/>
      <c r="J81" s="331"/>
      <c r="K81" s="164">
        <v>133</v>
      </c>
      <c r="L81" s="152">
        <v>409</v>
      </c>
      <c r="M81" s="165">
        <v>4</v>
      </c>
      <c r="N81" s="165">
        <v>9</v>
      </c>
      <c r="O81" s="166">
        <v>6340095280</v>
      </c>
      <c r="P81" s="73">
        <v>244</v>
      </c>
      <c r="Q81" s="155"/>
      <c r="R81" s="156">
        <v>10000</v>
      </c>
      <c r="S81" s="354"/>
      <c r="T81" s="354"/>
      <c r="U81" s="354"/>
      <c r="V81" s="354"/>
      <c r="W81" s="157">
        <v>0</v>
      </c>
      <c r="X81" s="158">
        <v>0</v>
      </c>
      <c r="Y81" s="161">
        <v>-1632</v>
      </c>
      <c r="Z81" s="161">
        <v>419369.67</v>
      </c>
      <c r="AA81" s="161">
        <v>728000</v>
      </c>
      <c r="AB81" s="167">
        <v>756000</v>
      </c>
      <c r="AC81" s="150"/>
    </row>
    <row r="82" spans="1:29" ht="51" x14ac:dyDescent="0.25">
      <c r="A82" s="138"/>
      <c r="B82" s="205"/>
      <c r="C82" s="196"/>
      <c r="D82" s="197"/>
      <c r="E82" s="189"/>
      <c r="F82" s="190"/>
      <c r="G82" s="189"/>
      <c r="H82" s="189"/>
      <c r="I82" s="189"/>
      <c r="J82" s="79" t="s">
        <v>321</v>
      </c>
      <c r="K82" s="164">
        <v>133</v>
      </c>
      <c r="L82" s="152"/>
      <c r="M82" s="165">
        <v>4</v>
      </c>
      <c r="N82" s="165">
        <v>9</v>
      </c>
      <c r="O82" s="166">
        <v>6340095280</v>
      </c>
      <c r="P82" s="73">
        <v>247</v>
      </c>
      <c r="Q82" s="155"/>
      <c r="R82" s="156"/>
      <c r="S82" s="170"/>
      <c r="T82" s="170"/>
      <c r="U82" s="170"/>
      <c r="V82" s="170"/>
      <c r="W82" s="157"/>
      <c r="X82" s="158"/>
      <c r="Y82" s="161">
        <v>1632</v>
      </c>
      <c r="Z82" s="161">
        <v>331632</v>
      </c>
      <c r="AA82" s="161">
        <v>0</v>
      </c>
      <c r="AB82" s="167">
        <v>0</v>
      </c>
      <c r="AC82" s="150"/>
    </row>
    <row r="83" spans="1:29" ht="15" customHeight="1" x14ac:dyDescent="0.2">
      <c r="A83" s="138"/>
      <c r="B83" s="355" t="s">
        <v>231</v>
      </c>
      <c r="C83" s="355"/>
      <c r="D83" s="355"/>
      <c r="E83" s="355"/>
      <c r="F83" s="355"/>
      <c r="G83" s="355"/>
      <c r="H83" s="355"/>
      <c r="I83" s="355"/>
      <c r="J83" s="356"/>
      <c r="K83" s="151">
        <v>133</v>
      </c>
      <c r="L83" s="152">
        <v>500</v>
      </c>
      <c r="M83" s="153">
        <v>5</v>
      </c>
      <c r="N83" s="153">
        <v>0</v>
      </c>
      <c r="O83" s="154">
        <v>0</v>
      </c>
      <c r="P83" s="65">
        <v>0</v>
      </c>
      <c r="Q83" s="155"/>
      <c r="R83" s="156">
        <v>0</v>
      </c>
      <c r="S83" s="357"/>
      <c r="T83" s="357"/>
      <c r="U83" s="357"/>
      <c r="V83" s="357"/>
      <c r="W83" s="157">
        <v>0</v>
      </c>
      <c r="X83" s="158">
        <v>0</v>
      </c>
      <c r="Y83" s="161">
        <f t="shared" ref="Y83:AB88" si="10">Y84</f>
        <v>102621.17000000001</v>
      </c>
      <c r="Z83" s="159">
        <f t="shared" si="10"/>
        <v>208526.23</v>
      </c>
      <c r="AA83" s="159">
        <f t="shared" si="10"/>
        <v>0</v>
      </c>
      <c r="AB83" s="162">
        <f t="shared" si="10"/>
        <v>0</v>
      </c>
      <c r="AC83" s="150" t="s">
        <v>212</v>
      </c>
    </row>
    <row r="84" spans="1:29" ht="15" customHeight="1" x14ac:dyDescent="0.2">
      <c r="A84" s="138"/>
      <c r="B84" s="205"/>
      <c r="C84" s="160"/>
      <c r="D84" s="358" t="s">
        <v>232</v>
      </c>
      <c r="E84" s="358"/>
      <c r="F84" s="358"/>
      <c r="G84" s="358"/>
      <c r="H84" s="358"/>
      <c r="I84" s="358"/>
      <c r="J84" s="359"/>
      <c r="K84" s="151">
        <v>133</v>
      </c>
      <c r="L84" s="152">
        <v>503</v>
      </c>
      <c r="M84" s="153">
        <v>5</v>
      </c>
      <c r="N84" s="153">
        <v>3</v>
      </c>
      <c r="O84" s="154">
        <v>0</v>
      </c>
      <c r="P84" s="65">
        <v>0</v>
      </c>
      <c r="Q84" s="155"/>
      <c r="R84" s="156">
        <v>0</v>
      </c>
      <c r="S84" s="357"/>
      <c r="T84" s="357"/>
      <c r="U84" s="357"/>
      <c r="V84" s="357"/>
      <c r="W84" s="157">
        <v>0</v>
      </c>
      <c r="X84" s="158">
        <v>0</v>
      </c>
      <c r="Y84" s="161">
        <f t="shared" si="10"/>
        <v>102621.17000000001</v>
      </c>
      <c r="Z84" s="159">
        <f t="shared" si="10"/>
        <v>208526.23</v>
      </c>
      <c r="AA84" s="159">
        <f t="shared" si="10"/>
        <v>0</v>
      </c>
      <c r="AB84" s="162">
        <f t="shared" si="10"/>
        <v>0</v>
      </c>
      <c r="AC84" s="150" t="s">
        <v>212</v>
      </c>
    </row>
    <row r="85" spans="1:29" ht="15" customHeight="1" x14ac:dyDescent="0.25">
      <c r="A85" s="138"/>
      <c r="B85" s="205"/>
      <c r="C85" s="163"/>
      <c r="D85" s="195"/>
      <c r="E85" s="352" t="s">
        <v>301</v>
      </c>
      <c r="F85" s="352"/>
      <c r="G85" s="352"/>
      <c r="H85" s="352"/>
      <c r="I85" s="352"/>
      <c r="J85" s="353"/>
      <c r="K85" s="164">
        <v>133</v>
      </c>
      <c r="L85" s="152">
        <v>503</v>
      </c>
      <c r="M85" s="165">
        <v>5</v>
      </c>
      <c r="N85" s="165">
        <v>3</v>
      </c>
      <c r="O85" s="166">
        <v>6300000000</v>
      </c>
      <c r="P85" s="73">
        <v>0</v>
      </c>
      <c r="Q85" s="155"/>
      <c r="R85" s="156">
        <v>0</v>
      </c>
      <c r="S85" s="354"/>
      <c r="T85" s="354"/>
      <c r="U85" s="354"/>
      <c r="V85" s="354"/>
      <c r="W85" s="157">
        <v>0</v>
      </c>
      <c r="X85" s="158">
        <v>0</v>
      </c>
      <c r="Y85" s="161">
        <f t="shared" si="10"/>
        <v>102621.17000000001</v>
      </c>
      <c r="Z85" s="161">
        <f t="shared" si="10"/>
        <v>208526.23</v>
      </c>
      <c r="AA85" s="161">
        <f t="shared" si="10"/>
        <v>0</v>
      </c>
      <c r="AB85" s="167">
        <f t="shared" si="10"/>
        <v>0</v>
      </c>
      <c r="AC85" s="150" t="s">
        <v>212</v>
      </c>
    </row>
    <row r="86" spans="1:29" ht="15" customHeight="1" x14ac:dyDescent="0.25">
      <c r="A86" s="138"/>
      <c r="B86" s="205"/>
      <c r="C86" s="163"/>
      <c r="D86" s="194"/>
      <c r="E86" s="168"/>
      <c r="F86" s="329" t="s">
        <v>266</v>
      </c>
      <c r="G86" s="330"/>
      <c r="H86" s="330"/>
      <c r="I86" s="330"/>
      <c r="J86" s="331"/>
      <c r="K86" s="164">
        <v>133</v>
      </c>
      <c r="L86" s="152">
        <v>503</v>
      </c>
      <c r="M86" s="165">
        <v>5</v>
      </c>
      <c r="N86" s="165">
        <v>3</v>
      </c>
      <c r="O86" s="166">
        <v>6350000000</v>
      </c>
      <c r="P86" s="73">
        <v>0</v>
      </c>
      <c r="Q86" s="155"/>
      <c r="R86" s="156">
        <v>0</v>
      </c>
      <c r="S86" s="354"/>
      <c r="T86" s="354"/>
      <c r="U86" s="354"/>
      <c r="V86" s="354"/>
      <c r="W86" s="157">
        <v>0</v>
      </c>
      <c r="X86" s="158">
        <v>0</v>
      </c>
      <c r="Y86" s="161">
        <f>Y87+Y90</f>
        <v>102621.17000000001</v>
      </c>
      <c r="Z86" s="161">
        <f t="shared" si="10"/>
        <v>208526.23</v>
      </c>
      <c r="AA86" s="161">
        <f t="shared" si="10"/>
        <v>0</v>
      </c>
      <c r="AB86" s="167">
        <f t="shared" si="10"/>
        <v>0</v>
      </c>
      <c r="AC86" s="150"/>
    </row>
    <row r="87" spans="1:29" ht="51" x14ac:dyDescent="0.25">
      <c r="A87" s="138"/>
      <c r="B87" s="205"/>
      <c r="C87" s="163"/>
      <c r="D87" s="194"/>
      <c r="E87" s="168"/>
      <c r="F87" s="168"/>
      <c r="G87" s="169"/>
      <c r="H87" s="169"/>
      <c r="I87" s="169"/>
      <c r="J87" s="168" t="s">
        <v>267</v>
      </c>
      <c r="K87" s="164">
        <v>133</v>
      </c>
      <c r="L87" s="152">
        <v>503</v>
      </c>
      <c r="M87" s="165">
        <v>5</v>
      </c>
      <c r="N87" s="165">
        <v>3</v>
      </c>
      <c r="O87" s="166">
        <v>6350095310</v>
      </c>
      <c r="P87" s="73">
        <v>0</v>
      </c>
      <c r="Q87" s="155"/>
      <c r="R87" s="156"/>
      <c r="S87" s="170"/>
      <c r="T87" s="170"/>
      <c r="U87" s="170"/>
      <c r="V87" s="170"/>
      <c r="W87" s="157"/>
      <c r="X87" s="158"/>
      <c r="Y87" s="161">
        <f t="shared" si="10"/>
        <v>-43365.18</v>
      </c>
      <c r="Z87" s="161">
        <f>Z88+Z90</f>
        <v>208526.23</v>
      </c>
      <c r="AA87" s="161">
        <f t="shared" si="10"/>
        <v>0</v>
      </c>
      <c r="AB87" s="167">
        <f t="shared" si="10"/>
        <v>0</v>
      </c>
      <c r="AC87" s="150"/>
    </row>
    <row r="88" spans="1:29" ht="38.25" x14ac:dyDescent="0.25">
      <c r="A88" s="138"/>
      <c r="B88" s="205"/>
      <c r="C88" s="163"/>
      <c r="D88" s="194"/>
      <c r="E88" s="168"/>
      <c r="F88" s="168"/>
      <c r="G88" s="169"/>
      <c r="H88" s="169"/>
      <c r="I88" s="169"/>
      <c r="J88" s="93" t="s">
        <v>306</v>
      </c>
      <c r="K88" s="164">
        <v>133</v>
      </c>
      <c r="L88" s="152">
        <v>503</v>
      </c>
      <c r="M88" s="165">
        <v>5</v>
      </c>
      <c r="N88" s="165">
        <v>3</v>
      </c>
      <c r="O88" s="166">
        <v>6350095310</v>
      </c>
      <c r="P88" s="73">
        <v>240</v>
      </c>
      <c r="Q88" s="155"/>
      <c r="R88" s="156"/>
      <c r="S88" s="170"/>
      <c r="T88" s="170"/>
      <c r="U88" s="170"/>
      <c r="V88" s="170"/>
      <c r="W88" s="157"/>
      <c r="X88" s="158"/>
      <c r="Y88" s="161">
        <f>Y89</f>
        <v>-43365.18</v>
      </c>
      <c r="Z88" s="161">
        <f t="shared" si="10"/>
        <v>62539.88</v>
      </c>
      <c r="AA88" s="161">
        <f t="shared" si="10"/>
        <v>0</v>
      </c>
      <c r="AB88" s="167">
        <f t="shared" si="10"/>
        <v>0</v>
      </c>
      <c r="AC88" s="150"/>
    </row>
    <row r="89" spans="1:29" ht="15" customHeight="1" x14ac:dyDescent="0.25">
      <c r="A89" s="138"/>
      <c r="B89" s="205"/>
      <c r="C89" s="163"/>
      <c r="D89" s="194"/>
      <c r="E89" s="169"/>
      <c r="F89" s="168"/>
      <c r="G89" s="329" t="s">
        <v>321</v>
      </c>
      <c r="H89" s="330"/>
      <c r="I89" s="330"/>
      <c r="J89" s="331"/>
      <c r="K89" s="164">
        <v>133</v>
      </c>
      <c r="L89" s="152">
        <v>503</v>
      </c>
      <c r="M89" s="165">
        <v>5</v>
      </c>
      <c r="N89" s="165">
        <v>3</v>
      </c>
      <c r="O89" s="166">
        <v>6350095310</v>
      </c>
      <c r="P89" s="73">
        <v>244</v>
      </c>
      <c r="Q89" s="155"/>
      <c r="R89" s="156">
        <v>10000</v>
      </c>
      <c r="S89" s="354"/>
      <c r="T89" s="354"/>
      <c r="U89" s="354"/>
      <c r="V89" s="354"/>
      <c r="W89" s="157">
        <v>0</v>
      </c>
      <c r="X89" s="158">
        <v>0</v>
      </c>
      <c r="Y89" s="161">
        <v>-43365.18</v>
      </c>
      <c r="Z89" s="161">
        <v>62539.88</v>
      </c>
      <c r="AA89" s="161">
        <v>0</v>
      </c>
      <c r="AB89" s="167">
        <v>0</v>
      </c>
      <c r="AC89" s="150" t="s">
        <v>212</v>
      </c>
    </row>
    <row r="90" spans="1:29" ht="25.5" x14ac:dyDescent="0.25">
      <c r="A90" s="138"/>
      <c r="B90" s="205"/>
      <c r="C90" s="196"/>
      <c r="D90" s="197"/>
      <c r="E90" s="189"/>
      <c r="F90" s="190"/>
      <c r="G90" s="189"/>
      <c r="H90" s="189"/>
      <c r="I90" s="189"/>
      <c r="J90" s="190" t="s">
        <v>268</v>
      </c>
      <c r="K90" s="164">
        <v>133</v>
      </c>
      <c r="L90" s="152"/>
      <c r="M90" s="165">
        <v>5</v>
      </c>
      <c r="N90" s="165">
        <v>3</v>
      </c>
      <c r="O90" s="166">
        <v>6350097060</v>
      </c>
      <c r="P90" s="73">
        <v>0</v>
      </c>
      <c r="Q90" s="155"/>
      <c r="R90" s="156"/>
      <c r="S90" s="170"/>
      <c r="T90" s="170"/>
      <c r="U90" s="170"/>
      <c r="V90" s="170"/>
      <c r="W90" s="157"/>
      <c r="X90" s="158"/>
      <c r="Y90" s="161">
        <f t="shared" ref="Y90:Z92" si="11">Y91</f>
        <v>145986.35</v>
      </c>
      <c r="Z90" s="161">
        <f t="shared" si="11"/>
        <v>145986.35</v>
      </c>
      <c r="AA90" s="161">
        <v>0</v>
      </c>
      <c r="AB90" s="167">
        <v>0</v>
      </c>
      <c r="AC90" s="150"/>
    </row>
    <row r="91" spans="1:29" ht="38.25" x14ac:dyDescent="0.25">
      <c r="A91" s="138"/>
      <c r="B91" s="205"/>
      <c r="C91" s="196"/>
      <c r="D91" s="197"/>
      <c r="E91" s="189"/>
      <c r="F91" s="190"/>
      <c r="G91" s="189"/>
      <c r="H91" s="189"/>
      <c r="I91" s="189"/>
      <c r="J91" s="79" t="s">
        <v>308</v>
      </c>
      <c r="K91" s="164">
        <v>133</v>
      </c>
      <c r="L91" s="152"/>
      <c r="M91" s="165">
        <v>5</v>
      </c>
      <c r="N91" s="165">
        <v>3</v>
      </c>
      <c r="O91" s="166">
        <v>6350097060</v>
      </c>
      <c r="P91" s="73">
        <v>200</v>
      </c>
      <c r="Q91" s="155"/>
      <c r="R91" s="156"/>
      <c r="S91" s="170"/>
      <c r="T91" s="170"/>
      <c r="U91" s="170"/>
      <c r="V91" s="170"/>
      <c r="W91" s="157"/>
      <c r="X91" s="158"/>
      <c r="Y91" s="161">
        <f t="shared" si="11"/>
        <v>145986.35</v>
      </c>
      <c r="Z91" s="161">
        <f t="shared" si="11"/>
        <v>145986.35</v>
      </c>
      <c r="AA91" s="161">
        <v>0</v>
      </c>
      <c r="AB91" s="167">
        <v>0</v>
      </c>
      <c r="AC91" s="150"/>
    </row>
    <row r="92" spans="1:29" ht="38.25" x14ac:dyDescent="0.25">
      <c r="A92" s="138"/>
      <c r="B92" s="205"/>
      <c r="C92" s="196"/>
      <c r="D92" s="197"/>
      <c r="E92" s="189"/>
      <c r="F92" s="190"/>
      <c r="G92" s="189"/>
      <c r="H92" s="189"/>
      <c r="I92" s="189"/>
      <c r="J92" s="79" t="s">
        <v>306</v>
      </c>
      <c r="K92" s="164">
        <v>133</v>
      </c>
      <c r="L92" s="152"/>
      <c r="M92" s="165">
        <v>5</v>
      </c>
      <c r="N92" s="165">
        <v>3</v>
      </c>
      <c r="O92" s="166">
        <v>6350097060</v>
      </c>
      <c r="P92" s="73">
        <v>240</v>
      </c>
      <c r="Q92" s="155"/>
      <c r="R92" s="156"/>
      <c r="S92" s="170"/>
      <c r="T92" s="170"/>
      <c r="U92" s="170"/>
      <c r="V92" s="170"/>
      <c r="W92" s="157"/>
      <c r="X92" s="158"/>
      <c r="Y92" s="161">
        <f t="shared" si="11"/>
        <v>145986.35</v>
      </c>
      <c r="Z92" s="161">
        <f t="shared" si="11"/>
        <v>145986.35</v>
      </c>
      <c r="AA92" s="161">
        <v>0</v>
      </c>
      <c r="AB92" s="167">
        <v>0</v>
      </c>
      <c r="AC92" s="150"/>
    </row>
    <row r="93" spans="1:29" ht="25.5" x14ac:dyDescent="0.25">
      <c r="A93" s="138"/>
      <c r="B93" s="205"/>
      <c r="C93" s="196"/>
      <c r="D93" s="197"/>
      <c r="E93" s="189"/>
      <c r="F93" s="190"/>
      <c r="G93" s="189"/>
      <c r="H93" s="189"/>
      <c r="I93" s="189"/>
      <c r="J93" s="190" t="s">
        <v>309</v>
      </c>
      <c r="K93" s="164">
        <v>133</v>
      </c>
      <c r="L93" s="152"/>
      <c r="M93" s="165">
        <v>5</v>
      </c>
      <c r="N93" s="165">
        <v>3</v>
      </c>
      <c r="O93" s="166">
        <v>6350097060</v>
      </c>
      <c r="P93" s="73">
        <v>244</v>
      </c>
      <c r="Q93" s="155"/>
      <c r="R93" s="156"/>
      <c r="S93" s="170"/>
      <c r="T93" s="170"/>
      <c r="U93" s="170"/>
      <c r="V93" s="170"/>
      <c r="W93" s="157"/>
      <c r="X93" s="158"/>
      <c r="Y93" s="161">
        <v>145986.35</v>
      </c>
      <c r="Z93" s="161">
        <v>145986.35</v>
      </c>
      <c r="AA93" s="161">
        <v>0</v>
      </c>
      <c r="AB93" s="167">
        <v>0</v>
      </c>
      <c r="AC93" s="150"/>
    </row>
    <row r="94" spans="1:29" ht="15" customHeight="1" x14ac:dyDescent="0.2">
      <c r="A94" s="138"/>
      <c r="B94" s="355" t="s">
        <v>233</v>
      </c>
      <c r="C94" s="355"/>
      <c r="D94" s="355"/>
      <c r="E94" s="355"/>
      <c r="F94" s="355"/>
      <c r="G94" s="355"/>
      <c r="H94" s="355"/>
      <c r="I94" s="355"/>
      <c r="J94" s="356"/>
      <c r="K94" s="151">
        <v>133</v>
      </c>
      <c r="L94" s="152">
        <v>800</v>
      </c>
      <c r="M94" s="153">
        <v>8</v>
      </c>
      <c r="N94" s="153">
        <v>0</v>
      </c>
      <c r="O94" s="154">
        <v>0</v>
      </c>
      <c r="P94" s="65">
        <v>0</v>
      </c>
      <c r="Q94" s="155"/>
      <c r="R94" s="156">
        <v>0</v>
      </c>
      <c r="S94" s="357"/>
      <c r="T94" s="357"/>
      <c r="U94" s="357"/>
      <c r="V94" s="357"/>
      <c r="W94" s="157">
        <v>0</v>
      </c>
      <c r="X94" s="158">
        <v>0</v>
      </c>
      <c r="Y94" s="159">
        <f>Y95</f>
        <v>83093.89999999998</v>
      </c>
      <c r="Z94" s="159">
        <f>Z95</f>
        <v>2950909.25</v>
      </c>
      <c r="AA94" s="159">
        <f t="shared" ref="Z94:AC96" si="12">AA95</f>
        <v>2145481</v>
      </c>
      <c r="AB94" s="67">
        <f t="shared" si="12"/>
        <v>2133900</v>
      </c>
      <c r="AC94" s="150" t="s">
        <v>212</v>
      </c>
    </row>
    <row r="95" spans="1:29" ht="15" customHeight="1" x14ac:dyDescent="0.2">
      <c r="A95" s="138"/>
      <c r="B95" s="205"/>
      <c r="C95" s="160"/>
      <c r="D95" s="358" t="s">
        <v>234</v>
      </c>
      <c r="E95" s="358"/>
      <c r="F95" s="358"/>
      <c r="G95" s="358"/>
      <c r="H95" s="358"/>
      <c r="I95" s="358"/>
      <c r="J95" s="359"/>
      <c r="K95" s="151">
        <v>133</v>
      </c>
      <c r="L95" s="152">
        <v>801</v>
      </c>
      <c r="M95" s="153">
        <v>8</v>
      </c>
      <c r="N95" s="153">
        <v>1</v>
      </c>
      <c r="O95" s="154">
        <v>0</v>
      </c>
      <c r="P95" s="65">
        <v>0</v>
      </c>
      <c r="Q95" s="155"/>
      <c r="R95" s="156">
        <v>0</v>
      </c>
      <c r="S95" s="357"/>
      <c r="T95" s="357"/>
      <c r="U95" s="357"/>
      <c r="V95" s="357"/>
      <c r="W95" s="157">
        <v>0</v>
      </c>
      <c r="X95" s="158">
        <v>0</v>
      </c>
      <c r="Y95" s="159">
        <f>Y96</f>
        <v>83093.89999999998</v>
      </c>
      <c r="Z95" s="159">
        <f t="shared" si="12"/>
        <v>2950909.25</v>
      </c>
      <c r="AA95" s="159">
        <f t="shared" si="12"/>
        <v>2145481</v>
      </c>
      <c r="AB95" s="67">
        <f t="shared" si="12"/>
        <v>2133900</v>
      </c>
      <c r="AC95" s="150" t="s">
        <v>212</v>
      </c>
    </row>
    <row r="96" spans="1:29" ht="15" customHeight="1" x14ac:dyDescent="0.25">
      <c r="A96" s="138"/>
      <c r="B96" s="205"/>
      <c r="C96" s="163"/>
      <c r="D96" s="195"/>
      <c r="E96" s="352" t="s">
        <v>301</v>
      </c>
      <c r="F96" s="352"/>
      <c r="G96" s="352"/>
      <c r="H96" s="352"/>
      <c r="I96" s="352"/>
      <c r="J96" s="353"/>
      <c r="K96" s="164">
        <v>133</v>
      </c>
      <c r="L96" s="152">
        <v>801</v>
      </c>
      <c r="M96" s="165">
        <v>8</v>
      </c>
      <c r="N96" s="165">
        <v>1</v>
      </c>
      <c r="O96" s="166">
        <v>6300000000</v>
      </c>
      <c r="P96" s="73">
        <v>0</v>
      </c>
      <c r="Q96" s="155"/>
      <c r="R96" s="156">
        <v>0</v>
      </c>
      <c r="S96" s="354"/>
      <c r="T96" s="354"/>
      <c r="U96" s="354"/>
      <c r="V96" s="354"/>
      <c r="W96" s="157">
        <v>0</v>
      </c>
      <c r="X96" s="158">
        <v>0</v>
      </c>
      <c r="Y96" s="161">
        <f>Y97</f>
        <v>83093.89999999998</v>
      </c>
      <c r="Z96" s="161">
        <f t="shared" si="12"/>
        <v>2950909.25</v>
      </c>
      <c r="AA96" s="161">
        <f t="shared" si="12"/>
        <v>2145481</v>
      </c>
      <c r="AB96" s="167">
        <f t="shared" si="12"/>
        <v>2133900</v>
      </c>
      <c r="AC96" s="150" t="s">
        <v>212</v>
      </c>
    </row>
    <row r="97" spans="1:29" ht="15" customHeight="1" x14ac:dyDescent="0.25">
      <c r="A97" s="138"/>
      <c r="B97" s="205"/>
      <c r="C97" s="163"/>
      <c r="D97" s="194"/>
      <c r="E97" s="168"/>
      <c r="F97" s="352" t="s">
        <v>269</v>
      </c>
      <c r="G97" s="352"/>
      <c r="H97" s="352"/>
      <c r="I97" s="352"/>
      <c r="J97" s="353"/>
      <c r="K97" s="164">
        <v>133</v>
      </c>
      <c r="L97" s="152">
        <v>801</v>
      </c>
      <c r="M97" s="165">
        <v>8</v>
      </c>
      <c r="N97" s="165">
        <v>1</v>
      </c>
      <c r="O97" s="166">
        <v>6360000000</v>
      </c>
      <c r="P97" s="73">
        <v>0</v>
      </c>
      <c r="Q97" s="155"/>
      <c r="R97" s="156">
        <v>0</v>
      </c>
      <c r="S97" s="354"/>
      <c r="T97" s="354"/>
      <c r="U97" s="354"/>
      <c r="V97" s="354"/>
      <c r="W97" s="157">
        <v>0</v>
      </c>
      <c r="X97" s="158">
        <v>0</v>
      </c>
      <c r="Y97" s="161">
        <f>Y98+Y100+Y104+Y106</f>
        <v>83093.89999999998</v>
      </c>
      <c r="Z97" s="161">
        <f>Z98+Z100+Z104+Z106</f>
        <v>2950909.25</v>
      </c>
      <c r="AA97" s="161">
        <f>AA98+AA100</f>
        <v>2145481</v>
      </c>
      <c r="AB97" s="167">
        <f>AB98+AB100</f>
        <v>2133900</v>
      </c>
      <c r="AC97" s="150"/>
    </row>
    <row r="98" spans="1:29" ht="76.5" x14ac:dyDescent="0.2">
      <c r="A98" s="138"/>
      <c r="B98" s="205"/>
      <c r="C98" s="163"/>
      <c r="D98" s="194"/>
      <c r="E98" s="168"/>
      <c r="F98" s="168"/>
      <c r="G98" s="169"/>
      <c r="H98" s="169"/>
      <c r="I98" s="169"/>
      <c r="J98" s="168" t="s">
        <v>270</v>
      </c>
      <c r="K98" s="164">
        <v>133</v>
      </c>
      <c r="L98" s="152">
        <v>801</v>
      </c>
      <c r="M98" s="165">
        <v>8</v>
      </c>
      <c r="N98" s="165">
        <v>1</v>
      </c>
      <c r="O98" s="166">
        <v>6360075080</v>
      </c>
      <c r="P98" s="73">
        <v>0</v>
      </c>
      <c r="Q98" s="155"/>
      <c r="R98" s="156"/>
      <c r="S98" s="170"/>
      <c r="T98" s="170"/>
      <c r="U98" s="170"/>
      <c r="V98" s="170"/>
      <c r="W98" s="157"/>
      <c r="X98" s="158"/>
      <c r="Y98" s="161">
        <v>0</v>
      </c>
      <c r="Z98" s="161">
        <f>Z99</f>
        <v>2034200</v>
      </c>
      <c r="AA98" s="161">
        <f>AA99</f>
        <v>2133900</v>
      </c>
      <c r="AB98" s="206">
        <f>AB99</f>
        <v>2133900</v>
      </c>
      <c r="AC98" s="150" t="s">
        <v>212</v>
      </c>
    </row>
    <row r="99" spans="1:29" ht="15" customHeight="1" x14ac:dyDescent="0.25">
      <c r="A99" s="138"/>
      <c r="B99" s="205"/>
      <c r="C99" s="163"/>
      <c r="D99" s="194"/>
      <c r="E99" s="169"/>
      <c r="F99" s="168"/>
      <c r="G99" s="352" t="s">
        <v>193</v>
      </c>
      <c r="H99" s="352"/>
      <c r="I99" s="352"/>
      <c r="J99" s="353"/>
      <c r="K99" s="164">
        <v>133</v>
      </c>
      <c r="L99" s="152">
        <v>801</v>
      </c>
      <c r="M99" s="165">
        <v>8</v>
      </c>
      <c r="N99" s="165">
        <v>1</v>
      </c>
      <c r="O99" s="166">
        <v>6360075080</v>
      </c>
      <c r="P99" s="73" t="s">
        <v>271</v>
      </c>
      <c r="Q99" s="155"/>
      <c r="R99" s="156">
        <v>10000</v>
      </c>
      <c r="S99" s="354"/>
      <c r="T99" s="354"/>
      <c r="U99" s="354"/>
      <c r="V99" s="354"/>
      <c r="W99" s="157">
        <v>0</v>
      </c>
      <c r="X99" s="158">
        <v>0</v>
      </c>
      <c r="Y99" s="161">
        <v>0</v>
      </c>
      <c r="Z99" s="161">
        <v>2034200</v>
      </c>
      <c r="AA99" s="161">
        <v>2133900</v>
      </c>
      <c r="AB99" s="167">
        <v>2133900</v>
      </c>
      <c r="AC99" s="150"/>
    </row>
    <row r="100" spans="1:29" ht="63.75" x14ac:dyDescent="0.2">
      <c r="A100" s="138"/>
      <c r="B100" s="205"/>
      <c r="C100" s="163"/>
      <c r="D100" s="194"/>
      <c r="E100" s="168"/>
      <c r="F100" s="168"/>
      <c r="G100" s="169"/>
      <c r="H100" s="169"/>
      <c r="I100" s="169"/>
      <c r="J100" s="168" t="s">
        <v>272</v>
      </c>
      <c r="K100" s="164">
        <v>133</v>
      </c>
      <c r="L100" s="152">
        <v>801</v>
      </c>
      <c r="M100" s="165">
        <v>8</v>
      </c>
      <c r="N100" s="165">
        <v>1</v>
      </c>
      <c r="O100" s="166">
        <v>6360095220</v>
      </c>
      <c r="P100" s="73">
        <v>0</v>
      </c>
      <c r="Q100" s="155"/>
      <c r="R100" s="156"/>
      <c r="S100" s="170"/>
      <c r="T100" s="170"/>
      <c r="U100" s="170"/>
      <c r="V100" s="170"/>
      <c r="W100" s="157"/>
      <c r="X100" s="158"/>
      <c r="Y100" s="161">
        <f>Y101</f>
        <v>-108015.25000000001</v>
      </c>
      <c r="Z100" s="161">
        <f>Z101</f>
        <v>625900.1</v>
      </c>
      <c r="AA100" s="161">
        <f>AA101</f>
        <v>11581</v>
      </c>
      <c r="AB100" s="206">
        <f>AB101</f>
        <v>0</v>
      </c>
      <c r="AC100" s="150" t="s">
        <v>212</v>
      </c>
    </row>
    <row r="101" spans="1:29" ht="15" customHeight="1" x14ac:dyDescent="0.25">
      <c r="A101" s="138"/>
      <c r="B101" s="205"/>
      <c r="C101" s="163"/>
      <c r="D101" s="194"/>
      <c r="E101" s="168"/>
      <c r="F101" s="352" t="s">
        <v>306</v>
      </c>
      <c r="G101" s="352"/>
      <c r="H101" s="352"/>
      <c r="I101" s="352"/>
      <c r="J101" s="353"/>
      <c r="K101" s="164">
        <v>133</v>
      </c>
      <c r="L101" s="152">
        <v>801</v>
      </c>
      <c r="M101" s="165">
        <v>8</v>
      </c>
      <c r="N101" s="165">
        <v>1</v>
      </c>
      <c r="O101" s="166">
        <v>6360095220</v>
      </c>
      <c r="P101" s="73">
        <v>240</v>
      </c>
      <c r="Q101" s="155"/>
      <c r="R101" s="156">
        <v>0</v>
      </c>
      <c r="S101" s="354"/>
      <c r="T101" s="354"/>
      <c r="U101" s="354"/>
      <c r="V101" s="354"/>
      <c r="W101" s="157">
        <v>0</v>
      </c>
      <c r="X101" s="158">
        <v>0</v>
      </c>
      <c r="Y101" s="161">
        <f>Y102+Y103</f>
        <v>-108015.25000000001</v>
      </c>
      <c r="Z101" s="161">
        <f>Z102+Z103</f>
        <v>625900.1</v>
      </c>
      <c r="AA101" s="161">
        <f>AA102+AA103</f>
        <v>11581</v>
      </c>
      <c r="AB101" s="167">
        <f>AB102+AB103</f>
        <v>0</v>
      </c>
      <c r="AC101" s="150"/>
    </row>
    <row r="102" spans="1:29" ht="15.75" customHeight="1" thickBot="1" x14ac:dyDescent="0.3">
      <c r="A102" s="138"/>
      <c r="B102" s="207"/>
      <c r="C102" s="208"/>
      <c r="D102" s="209"/>
      <c r="E102" s="210"/>
      <c r="F102" s="211"/>
      <c r="G102" s="352" t="s">
        <v>321</v>
      </c>
      <c r="H102" s="352"/>
      <c r="I102" s="352"/>
      <c r="J102" s="353"/>
      <c r="K102" s="164">
        <v>133</v>
      </c>
      <c r="L102" s="152">
        <v>801</v>
      </c>
      <c r="M102" s="165">
        <v>8</v>
      </c>
      <c r="N102" s="165">
        <v>1</v>
      </c>
      <c r="O102" s="166">
        <v>6360095220</v>
      </c>
      <c r="P102" s="73">
        <v>244</v>
      </c>
      <c r="Q102" s="155"/>
      <c r="R102" s="156">
        <v>10000</v>
      </c>
      <c r="S102" s="354"/>
      <c r="T102" s="354"/>
      <c r="U102" s="354"/>
      <c r="V102" s="354"/>
      <c r="W102" s="157">
        <v>0</v>
      </c>
      <c r="X102" s="158">
        <v>0</v>
      </c>
      <c r="Y102" s="161">
        <v>70770.17</v>
      </c>
      <c r="Z102" s="161">
        <v>536172.09</v>
      </c>
      <c r="AA102" s="161">
        <v>11581</v>
      </c>
      <c r="AB102" s="167">
        <v>0</v>
      </c>
      <c r="AC102" s="150"/>
    </row>
    <row r="103" spans="1:29" ht="51.75" thickBot="1" x14ac:dyDescent="0.3">
      <c r="A103" s="212"/>
      <c r="B103" s="213"/>
      <c r="C103" s="214"/>
      <c r="D103" s="215"/>
      <c r="E103" s="216"/>
      <c r="F103" s="216"/>
      <c r="G103" s="217"/>
      <c r="H103" s="217"/>
      <c r="I103" s="217"/>
      <c r="J103" s="93" t="s">
        <v>321</v>
      </c>
      <c r="K103" s="164">
        <v>133</v>
      </c>
      <c r="L103" s="152"/>
      <c r="M103" s="165">
        <v>8</v>
      </c>
      <c r="N103" s="165">
        <v>1</v>
      </c>
      <c r="O103" s="166">
        <v>6360095220</v>
      </c>
      <c r="P103" s="73">
        <v>247</v>
      </c>
      <c r="Q103" s="155"/>
      <c r="R103" s="156"/>
      <c r="S103" s="170"/>
      <c r="T103" s="170"/>
      <c r="U103" s="170"/>
      <c r="V103" s="170"/>
      <c r="W103" s="157"/>
      <c r="X103" s="158"/>
      <c r="Y103" s="161">
        <v>-178785.42</v>
      </c>
      <c r="Z103" s="161">
        <v>89728.01</v>
      </c>
      <c r="AA103" s="161">
        <v>0</v>
      </c>
      <c r="AB103" s="167">
        <v>0</v>
      </c>
      <c r="AC103" s="150"/>
    </row>
    <row r="104" spans="1:29" ht="39" thickBot="1" x14ac:dyDescent="0.3">
      <c r="A104" s="212"/>
      <c r="B104" s="213"/>
      <c r="C104" s="214"/>
      <c r="D104" s="215"/>
      <c r="E104" s="216"/>
      <c r="F104" s="216"/>
      <c r="G104" s="217"/>
      <c r="H104" s="217"/>
      <c r="I104" s="217"/>
      <c r="J104" s="168" t="s">
        <v>273</v>
      </c>
      <c r="K104" s="164">
        <v>133</v>
      </c>
      <c r="L104" s="152"/>
      <c r="M104" s="165">
        <v>8</v>
      </c>
      <c r="N104" s="165">
        <v>1</v>
      </c>
      <c r="O104" s="166">
        <v>6360097030</v>
      </c>
      <c r="P104" s="73">
        <v>0</v>
      </c>
      <c r="Q104" s="155"/>
      <c r="R104" s="156"/>
      <c r="S104" s="170"/>
      <c r="T104" s="170"/>
      <c r="U104" s="170"/>
      <c r="V104" s="170"/>
      <c r="W104" s="157"/>
      <c r="X104" s="158"/>
      <c r="Y104" s="161">
        <v>0</v>
      </c>
      <c r="Z104" s="161">
        <v>99700</v>
      </c>
      <c r="AA104" s="161">
        <v>0</v>
      </c>
      <c r="AB104" s="167">
        <v>0</v>
      </c>
      <c r="AC104" s="150"/>
    </row>
    <row r="105" spans="1:29" ht="15.75" thickBot="1" x14ac:dyDescent="0.3">
      <c r="A105" s="212"/>
      <c r="B105" s="213"/>
      <c r="C105" s="214"/>
      <c r="D105" s="215"/>
      <c r="E105" s="216"/>
      <c r="F105" s="216"/>
      <c r="G105" s="217"/>
      <c r="H105" s="217"/>
      <c r="I105" s="217"/>
      <c r="J105" s="168" t="s">
        <v>323</v>
      </c>
      <c r="K105" s="164">
        <v>133</v>
      </c>
      <c r="L105" s="152"/>
      <c r="M105" s="165">
        <v>8</v>
      </c>
      <c r="N105" s="165">
        <v>1</v>
      </c>
      <c r="O105" s="166">
        <v>6360097030</v>
      </c>
      <c r="P105" s="73">
        <v>540</v>
      </c>
      <c r="Q105" s="155"/>
      <c r="R105" s="156"/>
      <c r="S105" s="170"/>
      <c r="T105" s="170"/>
      <c r="U105" s="170"/>
      <c r="V105" s="170"/>
      <c r="W105" s="157"/>
      <c r="X105" s="158"/>
      <c r="Y105" s="161">
        <v>0</v>
      </c>
      <c r="Z105" s="161">
        <v>99700</v>
      </c>
      <c r="AA105" s="161">
        <v>0</v>
      </c>
      <c r="AB105" s="167">
        <v>0</v>
      </c>
      <c r="AC105" s="150"/>
    </row>
    <row r="106" spans="1:29" ht="26.25" thickBot="1" x14ac:dyDescent="0.3">
      <c r="A106" s="212"/>
      <c r="B106" s="213"/>
      <c r="C106" s="214"/>
      <c r="D106" s="215"/>
      <c r="E106" s="216"/>
      <c r="F106" s="216"/>
      <c r="G106" s="217"/>
      <c r="H106" s="217"/>
      <c r="I106" s="217"/>
      <c r="J106" s="190" t="s">
        <v>268</v>
      </c>
      <c r="K106" s="164">
        <v>133</v>
      </c>
      <c r="L106" s="152"/>
      <c r="M106" s="165">
        <v>8</v>
      </c>
      <c r="N106" s="165">
        <v>1</v>
      </c>
      <c r="O106" s="166">
        <v>6360097060</v>
      </c>
      <c r="P106" s="73">
        <v>0</v>
      </c>
      <c r="Q106" s="155"/>
      <c r="R106" s="156"/>
      <c r="S106" s="170"/>
      <c r="T106" s="170"/>
      <c r="U106" s="170"/>
      <c r="V106" s="170"/>
      <c r="W106" s="157"/>
      <c r="X106" s="158"/>
      <c r="Y106" s="161">
        <f>Y107</f>
        <v>191109.15</v>
      </c>
      <c r="Z106" s="161">
        <f>Z107</f>
        <v>191109.15</v>
      </c>
      <c r="AA106" s="161">
        <v>0</v>
      </c>
      <c r="AB106" s="167">
        <v>0</v>
      </c>
      <c r="AC106" s="150"/>
    </row>
    <row r="107" spans="1:29" ht="39" thickBot="1" x14ac:dyDescent="0.3">
      <c r="A107" s="212"/>
      <c r="B107" s="213"/>
      <c r="C107" s="214"/>
      <c r="D107" s="215"/>
      <c r="E107" s="216"/>
      <c r="F107" s="216"/>
      <c r="G107" s="217"/>
      <c r="H107" s="217"/>
      <c r="I107" s="217"/>
      <c r="J107" s="79" t="s">
        <v>306</v>
      </c>
      <c r="K107" s="164">
        <v>133</v>
      </c>
      <c r="L107" s="152"/>
      <c r="M107" s="165">
        <v>8</v>
      </c>
      <c r="N107" s="165">
        <v>1</v>
      </c>
      <c r="O107" s="166">
        <v>6360097060</v>
      </c>
      <c r="P107" s="73">
        <v>240</v>
      </c>
      <c r="Q107" s="155"/>
      <c r="R107" s="156"/>
      <c r="S107" s="170"/>
      <c r="T107" s="170"/>
      <c r="U107" s="170"/>
      <c r="V107" s="170"/>
      <c r="W107" s="157"/>
      <c r="X107" s="158"/>
      <c r="Y107" s="161">
        <f>Y108+Y109</f>
        <v>191109.15</v>
      </c>
      <c r="Z107" s="161">
        <f>Z108+Z109</f>
        <v>191109.15</v>
      </c>
      <c r="AA107" s="161">
        <v>0</v>
      </c>
      <c r="AB107" s="167">
        <v>0</v>
      </c>
      <c r="AC107" s="150"/>
    </row>
    <row r="108" spans="1:29" ht="26.25" thickBot="1" x14ac:dyDescent="0.3">
      <c r="A108" s="212"/>
      <c r="B108" s="213"/>
      <c r="C108" s="214"/>
      <c r="D108" s="215"/>
      <c r="E108" s="216"/>
      <c r="F108" s="216"/>
      <c r="G108" s="217"/>
      <c r="H108" s="217"/>
      <c r="I108" s="217"/>
      <c r="J108" s="190" t="s">
        <v>309</v>
      </c>
      <c r="K108" s="164">
        <v>133</v>
      </c>
      <c r="L108" s="152"/>
      <c r="M108" s="165">
        <v>8</v>
      </c>
      <c r="N108" s="165">
        <v>1</v>
      </c>
      <c r="O108" s="166">
        <v>6360097060</v>
      </c>
      <c r="P108" s="73">
        <v>244</v>
      </c>
      <c r="Q108" s="155"/>
      <c r="R108" s="156"/>
      <c r="S108" s="170"/>
      <c r="T108" s="170"/>
      <c r="U108" s="170"/>
      <c r="V108" s="170"/>
      <c r="W108" s="157"/>
      <c r="X108" s="158"/>
      <c r="Y108" s="161">
        <v>34129.870000000003</v>
      </c>
      <c r="Z108" s="161">
        <v>34129.870000000003</v>
      </c>
      <c r="AA108" s="161">
        <v>0</v>
      </c>
      <c r="AB108" s="167">
        <v>0</v>
      </c>
      <c r="AC108" s="150"/>
    </row>
    <row r="109" spans="1:29" ht="15.75" thickBot="1" x14ac:dyDescent="0.3">
      <c r="A109" s="212"/>
      <c r="B109" s="213"/>
      <c r="C109" s="214"/>
      <c r="D109" s="215"/>
      <c r="E109" s="218"/>
      <c r="F109" s="218"/>
      <c r="G109" s="219"/>
      <c r="H109" s="219"/>
      <c r="I109" s="219"/>
      <c r="J109" s="168" t="s">
        <v>310</v>
      </c>
      <c r="K109" s="164">
        <v>133</v>
      </c>
      <c r="L109" s="152"/>
      <c r="M109" s="165">
        <v>8</v>
      </c>
      <c r="N109" s="165">
        <v>1</v>
      </c>
      <c r="O109" s="166">
        <v>6360097060</v>
      </c>
      <c r="P109" s="73">
        <v>247</v>
      </c>
      <c r="Q109" s="155"/>
      <c r="R109" s="156"/>
      <c r="S109" s="170"/>
      <c r="T109" s="170"/>
      <c r="U109" s="170"/>
      <c r="V109" s="170"/>
      <c r="W109" s="157"/>
      <c r="X109" s="158"/>
      <c r="Y109" s="161">
        <v>156979.28</v>
      </c>
      <c r="Z109" s="161">
        <v>156979.28</v>
      </c>
      <c r="AA109" s="161">
        <v>0</v>
      </c>
      <c r="AB109" s="167">
        <v>0</v>
      </c>
      <c r="AC109" s="150"/>
    </row>
    <row r="110" spans="1:29" ht="19.5" thickBot="1" x14ac:dyDescent="0.25">
      <c r="A110" s="212"/>
      <c r="B110" s="213"/>
      <c r="C110" s="214"/>
      <c r="D110" s="215"/>
      <c r="E110" s="218"/>
      <c r="F110" s="218"/>
      <c r="G110" s="219"/>
      <c r="H110" s="219"/>
      <c r="I110" s="219"/>
      <c r="J110" s="220" t="s">
        <v>324</v>
      </c>
      <c r="K110" s="151">
        <v>133</v>
      </c>
      <c r="L110" s="221"/>
      <c r="M110" s="63">
        <v>10</v>
      </c>
      <c r="N110" s="63">
        <v>0</v>
      </c>
      <c r="O110" s="154">
        <v>0</v>
      </c>
      <c r="P110" s="65">
        <v>0</v>
      </c>
      <c r="Q110" s="164"/>
      <c r="R110" s="222"/>
      <c r="S110" s="170"/>
      <c r="T110" s="170"/>
      <c r="U110" s="170"/>
      <c r="V110" s="170"/>
      <c r="W110" s="170"/>
      <c r="X110" s="223"/>
      <c r="Y110" s="224">
        <f>Y111</f>
        <v>9489.52</v>
      </c>
      <c r="Z110" s="224">
        <f t="shared" ref="Z110:AB111" si="13">Z111</f>
        <v>88909.23</v>
      </c>
      <c r="AA110" s="224">
        <f t="shared" si="13"/>
        <v>0</v>
      </c>
      <c r="AB110" s="162">
        <f t="shared" si="13"/>
        <v>0</v>
      </c>
      <c r="AC110" s="150"/>
    </row>
    <row r="111" spans="1:29" ht="15.75" thickBot="1" x14ac:dyDescent="0.25">
      <c r="A111" s="212"/>
      <c r="B111" s="213"/>
      <c r="C111" s="214"/>
      <c r="D111" s="215"/>
      <c r="E111" s="218"/>
      <c r="F111" s="218"/>
      <c r="G111" s="219"/>
      <c r="H111" s="219"/>
      <c r="I111" s="219"/>
      <c r="J111" s="186" t="s">
        <v>276</v>
      </c>
      <c r="K111" s="151">
        <v>133</v>
      </c>
      <c r="L111" s="221"/>
      <c r="M111" s="63">
        <v>10</v>
      </c>
      <c r="N111" s="63">
        <v>1</v>
      </c>
      <c r="O111" s="154">
        <v>0</v>
      </c>
      <c r="P111" s="65">
        <v>0</v>
      </c>
      <c r="Q111" s="164"/>
      <c r="R111" s="222"/>
      <c r="S111" s="170"/>
      <c r="T111" s="170"/>
      <c r="U111" s="170"/>
      <c r="V111" s="170"/>
      <c r="W111" s="170"/>
      <c r="X111" s="223"/>
      <c r="Y111" s="206">
        <f>Y112</f>
        <v>9489.52</v>
      </c>
      <c r="Z111" s="224">
        <f t="shared" si="13"/>
        <v>88909.23</v>
      </c>
      <c r="AA111" s="224">
        <f t="shared" si="13"/>
        <v>0</v>
      </c>
      <c r="AB111" s="162">
        <f t="shared" si="13"/>
        <v>0</v>
      </c>
      <c r="AC111" s="150"/>
    </row>
    <row r="112" spans="1:29" ht="102.75" thickBot="1" x14ac:dyDescent="0.3">
      <c r="A112" s="212"/>
      <c r="B112" s="213"/>
      <c r="C112" s="214"/>
      <c r="D112" s="215"/>
      <c r="E112" s="218"/>
      <c r="F112" s="218"/>
      <c r="G112" s="219"/>
      <c r="H112" s="219"/>
      <c r="I112" s="219"/>
      <c r="J112" s="101" t="s">
        <v>312</v>
      </c>
      <c r="K112" s="164">
        <v>133</v>
      </c>
      <c r="L112" s="221"/>
      <c r="M112" s="71">
        <v>10</v>
      </c>
      <c r="N112" s="71">
        <v>1</v>
      </c>
      <c r="O112" s="72">
        <v>6300000000</v>
      </c>
      <c r="P112" s="73">
        <v>0</v>
      </c>
      <c r="Q112" s="164"/>
      <c r="R112" s="222"/>
      <c r="S112" s="170"/>
      <c r="T112" s="170"/>
      <c r="U112" s="170"/>
      <c r="V112" s="170"/>
      <c r="W112" s="170"/>
      <c r="X112" s="223"/>
      <c r="Y112" s="206">
        <f>Y113</f>
        <v>9489.52</v>
      </c>
      <c r="Z112" s="206">
        <f>Z113</f>
        <v>88909.23</v>
      </c>
      <c r="AA112" s="206">
        <v>0</v>
      </c>
      <c r="AB112" s="167">
        <v>0</v>
      </c>
      <c r="AC112" s="150"/>
    </row>
    <row r="113" spans="1:29" ht="25.5" x14ac:dyDescent="0.25">
      <c r="A113" s="212"/>
      <c r="B113" s="225"/>
      <c r="C113" s="226"/>
      <c r="D113" s="227"/>
      <c r="E113" s="228"/>
      <c r="F113" s="228"/>
      <c r="G113" s="219"/>
      <c r="H113" s="219"/>
      <c r="I113" s="219"/>
      <c r="J113" s="169" t="s">
        <v>375</v>
      </c>
      <c r="K113" s="164">
        <v>133</v>
      </c>
      <c r="L113" s="221"/>
      <c r="M113" s="71">
        <v>10</v>
      </c>
      <c r="N113" s="71">
        <v>1</v>
      </c>
      <c r="O113" s="72">
        <v>6310000000</v>
      </c>
      <c r="P113" s="73">
        <v>0</v>
      </c>
      <c r="Q113" s="164"/>
      <c r="R113" s="222"/>
      <c r="S113" s="170"/>
      <c r="T113" s="170"/>
      <c r="U113" s="170"/>
      <c r="V113" s="170"/>
      <c r="W113" s="170"/>
      <c r="X113" s="223"/>
      <c r="Y113" s="206">
        <f>Y116</f>
        <v>9489.52</v>
      </c>
      <c r="Z113" s="206">
        <f>Z116</f>
        <v>88909.23</v>
      </c>
      <c r="AA113" s="206">
        <v>0</v>
      </c>
      <c r="AB113" s="167">
        <v>0</v>
      </c>
      <c r="AC113" s="150" t="s">
        <v>212</v>
      </c>
    </row>
    <row r="114" spans="1:29" ht="25.5" x14ac:dyDescent="0.25">
      <c r="A114" s="212"/>
      <c r="B114" s="396"/>
      <c r="C114" s="226"/>
      <c r="D114" s="227"/>
      <c r="E114" s="228"/>
      <c r="F114" s="228"/>
      <c r="G114" s="219"/>
      <c r="H114" s="219"/>
      <c r="I114" s="219"/>
      <c r="J114" s="101" t="s">
        <v>376</v>
      </c>
      <c r="K114" s="164">
        <v>133</v>
      </c>
      <c r="L114" s="221"/>
      <c r="M114" s="71">
        <v>10</v>
      </c>
      <c r="N114" s="71">
        <v>1</v>
      </c>
      <c r="O114" s="72">
        <v>6310025050</v>
      </c>
      <c r="P114" s="73">
        <v>0</v>
      </c>
      <c r="Q114" s="164"/>
      <c r="R114" s="222"/>
      <c r="S114" s="170"/>
      <c r="T114" s="170"/>
      <c r="U114" s="170"/>
      <c r="V114" s="170"/>
      <c r="W114" s="170"/>
      <c r="X114" s="223"/>
      <c r="Y114" s="206">
        <v>9489.52</v>
      </c>
      <c r="Z114" s="206">
        <v>88909.23</v>
      </c>
      <c r="AA114" s="206">
        <v>0</v>
      </c>
      <c r="AB114" s="167">
        <v>0</v>
      </c>
      <c r="AC114" s="150"/>
    </row>
    <row r="115" spans="1:29" ht="25.5" x14ac:dyDescent="0.25">
      <c r="A115" s="212"/>
      <c r="B115" s="396"/>
      <c r="C115" s="226"/>
      <c r="D115" s="227"/>
      <c r="E115" s="228"/>
      <c r="F115" s="228"/>
      <c r="G115" s="219"/>
      <c r="H115" s="219"/>
      <c r="I115" s="219"/>
      <c r="J115" s="169" t="s">
        <v>278</v>
      </c>
      <c r="K115" s="164">
        <v>133</v>
      </c>
      <c r="L115" s="221"/>
      <c r="M115" s="71">
        <v>10</v>
      </c>
      <c r="N115" s="71">
        <v>1</v>
      </c>
      <c r="O115" s="72">
        <v>6310025050</v>
      </c>
      <c r="P115" s="73">
        <v>310</v>
      </c>
      <c r="Q115" s="164"/>
      <c r="R115" s="222"/>
      <c r="S115" s="170"/>
      <c r="T115" s="170"/>
      <c r="U115" s="170"/>
      <c r="V115" s="170"/>
      <c r="W115" s="170"/>
      <c r="X115" s="223"/>
      <c r="Y115" s="206">
        <f>Y116</f>
        <v>9489.52</v>
      </c>
      <c r="Z115" s="206">
        <f>Z116</f>
        <v>88909.23</v>
      </c>
      <c r="AA115" s="206"/>
      <c r="AB115" s="167"/>
      <c r="AC115" s="150"/>
    </row>
    <row r="116" spans="1:29" ht="25.5" x14ac:dyDescent="0.25">
      <c r="A116" s="229"/>
      <c r="B116" s="230"/>
      <c r="C116" s="163"/>
      <c r="D116" s="194"/>
      <c r="E116" s="231"/>
      <c r="F116" s="231"/>
      <c r="G116" s="232"/>
      <c r="H116" s="232"/>
      <c r="I116" s="232"/>
      <c r="J116" s="101" t="s">
        <v>377</v>
      </c>
      <c r="K116" s="164">
        <v>133</v>
      </c>
      <c r="L116" s="221"/>
      <c r="M116" s="71">
        <v>10</v>
      </c>
      <c r="N116" s="71">
        <v>1</v>
      </c>
      <c r="O116" s="72">
        <v>6310025050</v>
      </c>
      <c r="P116" s="73">
        <v>312</v>
      </c>
      <c r="Q116" s="164"/>
      <c r="R116" s="222"/>
      <c r="S116" s="170"/>
      <c r="T116" s="170"/>
      <c r="U116" s="170"/>
      <c r="V116" s="170"/>
      <c r="W116" s="170"/>
      <c r="X116" s="223"/>
      <c r="Y116" s="206">
        <v>9489.52</v>
      </c>
      <c r="Z116" s="206">
        <v>88909.23</v>
      </c>
      <c r="AA116" s="206">
        <v>0</v>
      </c>
      <c r="AB116" s="167">
        <v>0</v>
      </c>
      <c r="AC116" s="150"/>
    </row>
    <row r="117" spans="1:29" ht="15.75" thickBot="1" x14ac:dyDescent="0.25">
      <c r="A117" s="120"/>
      <c r="B117" s="234"/>
      <c r="C117" s="235"/>
      <c r="D117" s="235"/>
      <c r="E117" s="235"/>
      <c r="F117" s="235"/>
      <c r="G117" s="235"/>
      <c r="H117" s="235"/>
      <c r="I117" s="235"/>
      <c r="J117" s="236" t="s">
        <v>237</v>
      </c>
      <c r="K117" s="237"/>
      <c r="L117" s="238">
        <v>0</v>
      </c>
      <c r="M117" s="237"/>
      <c r="N117" s="237"/>
      <c r="O117" s="239"/>
      <c r="P117" s="239"/>
      <c r="Q117" s="240"/>
      <c r="R117" s="241">
        <v>10000</v>
      </c>
      <c r="S117" s="242"/>
      <c r="T117" s="242"/>
      <c r="U117" s="242"/>
      <c r="V117" s="242"/>
      <c r="W117" s="243">
        <v>0</v>
      </c>
      <c r="X117" s="244">
        <v>0</v>
      </c>
      <c r="Y117" s="245">
        <f>Y11</f>
        <v>410744.31</v>
      </c>
      <c r="Z117" s="246">
        <f>Z12+Z53+Z63+Z75+Z83+Z94+Z110</f>
        <v>7562812.5300000003</v>
      </c>
      <c r="AA117" s="148">
        <f>AA12+AA53+AA63+AA75+AA83+AA94+AA110</f>
        <v>5316600</v>
      </c>
      <c r="AB117" s="247">
        <f>AB12+AB53+AB63+AB75+AB83+AB94+AB110</f>
        <v>5237700</v>
      </c>
      <c r="AC117" s="233" t="s">
        <v>212</v>
      </c>
    </row>
    <row r="118" spans="1:29" x14ac:dyDescent="0.2">
      <c r="A118" s="120"/>
      <c r="B118" s="249"/>
      <c r="C118" s="249"/>
      <c r="D118" s="249"/>
      <c r="E118" s="249"/>
      <c r="F118" s="249"/>
      <c r="G118" s="249"/>
      <c r="H118" s="249"/>
      <c r="I118" s="249"/>
      <c r="J118" s="249"/>
      <c r="K118" s="250"/>
      <c r="L118" s="250"/>
      <c r="M118" s="250"/>
      <c r="N118" s="250"/>
      <c r="O118" s="251"/>
      <c r="P118" s="251"/>
      <c r="Q118" s="250"/>
      <c r="R118" s="252"/>
      <c r="S118" s="253"/>
      <c r="T118" s="253"/>
      <c r="U118" s="253"/>
      <c r="V118" s="253"/>
      <c r="W118" s="253"/>
      <c r="X118" s="252"/>
      <c r="Y118" s="252"/>
      <c r="Z118" s="252"/>
      <c r="AA118" s="252"/>
      <c r="AB118" s="252"/>
      <c r="AC118" s="248" t="s">
        <v>212</v>
      </c>
    </row>
    <row r="119" spans="1:29" x14ac:dyDescent="0.2">
      <c r="A119" s="120"/>
      <c r="B119" s="254"/>
      <c r="C119" s="254"/>
      <c r="D119" s="254"/>
      <c r="E119" s="254"/>
      <c r="F119" s="254"/>
      <c r="G119" s="254"/>
      <c r="H119" s="254"/>
      <c r="I119" s="254"/>
      <c r="J119" s="254"/>
      <c r="K119" s="55"/>
      <c r="L119" s="55"/>
      <c r="M119" s="55"/>
      <c r="N119" s="55"/>
      <c r="O119" s="56"/>
      <c r="P119" s="56"/>
      <c r="Q119" s="55"/>
      <c r="R119" s="55"/>
      <c r="S119" s="55"/>
      <c r="T119" s="55"/>
      <c r="U119" s="55"/>
      <c r="V119" s="55"/>
      <c r="W119" s="55"/>
      <c r="X119" s="123"/>
      <c r="Y119" s="123"/>
      <c r="Z119" s="123"/>
      <c r="AA119" s="123"/>
      <c r="AB119" s="123"/>
      <c r="AC119" s="124"/>
    </row>
    <row r="120" spans="1:29" ht="255" x14ac:dyDescent="0.2">
      <c r="A120" s="120"/>
      <c r="B120" s="254"/>
      <c r="C120" s="254"/>
      <c r="D120" s="254"/>
      <c r="E120" s="254"/>
      <c r="F120" s="254"/>
      <c r="G120" s="254"/>
      <c r="H120" s="254"/>
      <c r="I120" s="254" t="s">
        <v>325</v>
      </c>
      <c r="J120" s="254"/>
      <c r="K120" s="55"/>
      <c r="L120" s="55"/>
      <c r="M120" s="55"/>
      <c r="N120" s="55"/>
      <c r="O120" s="56"/>
      <c r="P120" s="56"/>
      <c r="Q120" s="55"/>
      <c r="R120" s="55"/>
      <c r="S120" s="123"/>
      <c r="T120" s="123"/>
      <c r="U120" s="123"/>
      <c r="V120" s="123"/>
      <c r="W120" s="123"/>
      <c r="X120" s="114"/>
      <c r="Y120" s="114"/>
      <c r="Z120" s="114"/>
      <c r="AA120" s="114"/>
      <c r="AB120" s="114"/>
    </row>
    <row r="121" spans="1:29" x14ac:dyDescent="0.2">
      <c r="A121" s="120"/>
      <c r="B121" s="254"/>
      <c r="C121" s="254"/>
      <c r="D121" s="254"/>
      <c r="E121" s="254"/>
      <c r="F121" s="254"/>
      <c r="G121" s="254"/>
      <c r="H121" s="254"/>
      <c r="I121" s="254"/>
      <c r="J121" s="254"/>
      <c r="K121" s="55"/>
      <c r="L121" s="55"/>
      <c r="M121" s="55"/>
      <c r="N121" s="55"/>
      <c r="O121" s="56"/>
      <c r="P121" s="56"/>
      <c r="Q121" s="55"/>
      <c r="R121" s="55"/>
      <c r="S121" s="123"/>
      <c r="T121" s="123"/>
      <c r="U121" s="123"/>
      <c r="V121" s="123"/>
      <c r="W121" s="123"/>
      <c r="X121" s="114"/>
      <c r="Y121" s="114"/>
      <c r="Z121" s="114"/>
      <c r="AA121" s="114"/>
      <c r="AB121" s="114"/>
    </row>
    <row r="122" spans="1:29" ht="255" x14ac:dyDescent="0.2">
      <c r="A122" s="120"/>
      <c r="B122" s="254"/>
      <c r="C122" s="254"/>
      <c r="D122" s="254"/>
      <c r="E122" s="254"/>
      <c r="F122" s="254"/>
      <c r="G122" s="254"/>
      <c r="H122" s="254"/>
      <c r="I122" s="254" t="s">
        <v>325</v>
      </c>
      <c r="J122" s="254"/>
      <c r="K122" s="55"/>
      <c r="L122" s="55"/>
      <c r="M122" s="55"/>
      <c r="N122" s="55"/>
      <c r="O122" s="56"/>
      <c r="P122" s="56"/>
      <c r="Q122" s="55"/>
      <c r="R122" s="55"/>
      <c r="S122" s="123"/>
      <c r="T122" s="123"/>
      <c r="U122" s="123"/>
      <c r="V122" s="123"/>
      <c r="W122" s="123"/>
      <c r="X122" s="114"/>
      <c r="Y122" s="114"/>
      <c r="Z122" s="114"/>
      <c r="AA122" s="114"/>
      <c r="AB122" s="114"/>
    </row>
    <row r="123" spans="1:29" x14ac:dyDescent="0.2">
      <c r="A123" s="120"/>
      <c r="B123" s="254"/>
      <c r="C123" s="254"/>
      <c r="D123" s="254"/>
      <c r="E123" s="254"/>
      <c r="F123" s="254"/>
      <c r="G123" s="254"/>
      <c r="H123" s="254"/>
      <c r="I123" s="254"/>
      <c r="J123" s="254"/>
      <c r="K123" s="55"/>
      <c r="L123" s="55"/>
      <c r="M123" s="55"/>
      <c r="N123" s="55"/>
      <c r="O123" s="56"/>
      <c r="P123" s="56"/>
      <c r="Q123" s="55"/>
      <c r="R123" s="55"/>
      <c r="S123" s="123"/>
      <c r="T123" s="123"/>
      <c r="U123" s="123"/>
      <c r="V123" s="123"/>
      <c r="W123" s="123"/>
      <c r="X123" s="114"/>
      <c r="Y123" s="114"/>
      <c r="Z123" s="114"/>
      <c r="AA123" s="114"/>
      <c r="AB123" s="114"/>
    </row>
    <row r="124" spans="1:29" x14ac:dyDescent="0.2">
      <c r="A124" s="120"/>
      <c r="B124" s="254"/>
      <c r="C124" s="254"/>
      <c r="D124" s="254"/>
      <c r="E124" s="254"/>
      <c r="F124" s="254"/>
      <c r="G124" s="254"/>
      <c r="H124" s="254"/>
      <c r="I124" s="254"/>
      <c r="J124" s="254"/>
      <c r="K124" s="55"/>
      <c r="L124" s="55"/>
      <c r="M124" s="55"/>
      <c r="N124" s="55"/>
      <c r="O124" s="56"/>
      <c r="P124" s="56"/>
      <c r="Q124" s="55"/>
      <c r="R124" s="55"/>
      <c r="S124" s="123"/>
      <c r="T124" s="123"/>
      <c r="U124" s="123"/>
      <c r="V124" s="123"/>
      <c r="W124" s="123"/>
      <c r="X124" s="114"/>
      <c r="Y124" s="114"/>
      <c r="Z124" s="114"/>
      <c r="AA124" s="114"/>
      <c r="AB124" s="114"/>
    </row>
    <row r="125" spans="1:29" x14ac:dyDescent="0.2">
      <c r="A125" s="120"/>
      <c r="B125" s="254"/>
      <c r="C125" s="254"/>
      <c r="D125" s="254"/>
      <c r="E125" s="254"/>
      <c r="F125" s="254"/>
      <c r="G125" s="254"/>
      <c r="H125" s="254"/>
      <c r="I125" s="254"/>
      <c r="J125" s="254"/>
      <c r="K125" s="55"/>
      <c r="L125" s="55"/>
      <c r="M125" s="55"/>
      <c r="N125" s="55"/>
      <c r="O125" s="56"/>
      <c r="P125" s="56"/>
      <c r="Q125" s="55"/>
      <c r="R125" s="55"/>
      <c r="S125" s="123"/>
      <c r="T125" s="123"/>
      <c r="U125" s="123"/>
      <c r="V125" s="123"/>
      <c r="W125" s="123"/>
      <c r="X125" s="114"/>
      <c r="Y125" s="114"/>
      <c r="Z125" s="114"/>
      <c r="AA125" s="114"/>
      <c r="AB125" s="114"/>
    </row>
    <row r="126" spans="1:29" ht="15.75" x14ac:dyDescent="0.2">
      <c r="A126" s="120"/>
      <c r="B126" s="255"/>
      <c r="C126" s="255"/>
      <c r="D126" s="255"/>
      <c r="E126" s="255"/>
      <c r="F126" s="255"/>
      <c r="G126" s="255"/>
      <c r="H126" s="255"/>
      <c r="I126" s="255"/>
      <c r="J126" s="255"/>
      <c r="K126" s="256"/>
      <c r="L126" s="256"/>
      <c r="M126" s="256"/>
      <c r="N126" s="256"/>
      <c r="O126" s="257"/>
      <c r="P126" s="257"/>
      <c r="Q126" s="256"/>
      <c r="R126" s="256"/>
      <c r="S126" s="124"/>
      <c r="T126" s="124"/>
      <c r="U126" s="124"/>
      <c r="V126" s="124"/>
      <c r="W126" s="124"/>
    </row>
  </sheetData>
  <mergeCells count="82">
    <mergeCell ref="J5:AB5"/>
    <mergeCell ref="J6:AB6"/>
    <mergeCell ref="B8:U8"/>
    <mergeCell ref="B10:J10"/>
    <mergeCell ref="B11:J11"/>
    <mergeCell ref="S11:V11"/>
    <mergeCell ref="B12:J12"/>
    <mergeCell ref="S12:V12"/>
    <mergeCell ref="D13:J13"/>
    <mergeCell ref="S13:V13"/>
    <mergeCell ref="E14:J14"/>
    <mergeCell ref="S14:V14"/>
    <mergeCell ref="F16:J16"/>
    <mergeCell ref="S16:V16"/>
    <mergeCell ref="G19:J19"/>
    <mergeCell ref="S19:V19"/>
    <mergeCell ref="D21:J21"/>
    <mergeCell ref="S21:V21"/>
    <mergeCell ref="E22:J22"/>
    <mergeCell ref="S22:V22"/>
    <mergeCell ref="F23:J23"/>
    <mergeCell ref="S23:V23"/>
    <mergeCell ref="G24:J24"/>
    <mergeCell ref="S24:V24"/>
    <mergeCell ref="G27:J27"/>
    <mergeCell ref="S27:V27"/>
    <mergeCell ref="B53:J53"/>
    <mergeCell ref="S53:V53"/>
    <mergeCell ref="D54:J54"/>
    <mergeCell ref="S54:V54"/>
    <mergeCell ref="E55:J55"/>
    <mergeCell ref="S55:V55"/>
    <mergeCell ref="F56:J56"/>
    <mergeCell ref="S56:V56"/>
    <mergeCell ref="G57:J57"/>
    <mergeCell ref="S57:V57"/>
    <mergeCell ref="G62:J62"/>
    <mergeCell ref="S62:V62"/>
    <mergeCell ref="B63:J63"/>
    <mergeCell ref="S63:V63"/>
    <mergeCell ref="D64:J64"/>
    <mergeCell ref="S64:V64"/>
    <mergeCell ref="E65:J65"/>
    <mergeCell ref="S65:V65"/>
    <mergeCell ref="F66:J66"/>
    <mergeCell ref="S66:V66"/>
    <mergeCell ref="G69:J69"/>
    <mergeCell ref="S69:V69"/>
    <mergeCell ref="B75:J75"/>
    <mergeCell ref="S75:V75"/>
    <mergeCell ref="D77:J77"/>
    <mergeCell ref="S77:V77"/>
    <mergeCell ref="E78:J78"/>
    <mergeCell ref="S78:V78"/>
    <mergeCell ref="F79:J79"/>
    <mergeCell ref="S79:V79"/>
    <mergeCell ref="G81:J81"/>
    <mergeCell ref="S81:V81"/>
    <mergeCell ref="B83:J83"/>
    <mergeCell ref="S83:V83"/>
    <mergeCell ref="D84:J84"/>
    <mergeCell ref="S84:V84"/>
    <mergeCell ref="E85:J85"/>
    <mergeCell ref="S85:V85"/>
    <mergeCell ref="F86:J86"/>
    <mergeCell ref="S86:V86"/>
    <mergeCell ref="G89:J89"/>
    <mergeCell ref="S89:V89"/>
    <mergeCell ref="B94:J94"/>
    <mergeCell ref="S94:V94"/>
    <mergeCell ref="D95:J95"/>
    <mergeCell ref="S95:V95"/>
    <mergeCell ref="F101:J101"/>
    <mergeCell ref="S101:V101"/>
    <mergeCell ref="G102:J102"/>
    <mergeCell ref="S102:V102"/>
    <mergeCell ref="E96:J96"/>
    <mergeCell ref="S96:V96"/>
    <mergeCell ref="F97:J97"/>
    <mergeCell ref="S97:V97"/>
    <mergeCell ref="G99:J99"/>
    <mergeCell ref="S99:V9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tabSelected="1" workbookViewId="0">
      <selection activeCell="B11" sqref="B11:K11"/>
    </sheetView>
  </sheetViews>
  <sheetFormatPr defaultColWidth="9.140625" defaultRowHeight="12.75" x14ac:dyDescent="0.2"/>
  <cols>
    <col min="1" max="1" width="1.28515625" style="320" customWidth="1"/>
    <col min="2" max="5" width="0.5703125" style="320" hidden="1" customWidth="1"/>
    <col min="6" max="6" width="0.85546875" style="320" hidden="1" customWidth="1"/>
    <col min="7" max="9" width="0.7109375" style="320" hidden="1" customWidth="1"/>
    <col min="10" max="10" width="0.5703125" style="320" hidden="1" customWidth="1"/>
    <col min="11" max="11" width="38.5703125" style="320" customWidth="1"/>
    <col min="12" max="12" width="11" style="320" customWidth="1"/>
    <col min="13" max="15" width="7.140625" style="320" customWidth="1"/>
    <col min="16" max="19" width="0" style="320" hidden="1" customWidth="1"/>
    <col min="20" max="20" width="11.42578125" style="320" customWidth="1"/>
    <col min="21" max="21" width="12" style="320" customWidth="1"/>
    <col min="22" max="22" width="11.85546875" style="320" customWidth="1"/>
    <col min="23" max="23" width="13.28515625" style="320" customWidth="1"/>
    <col min="24" max="254" width="9.140625" style="116" customWidth="1"/>
    <col min="255" max="16384" width="9.140625" style="116"/>
  </cols>
  <sheetData>
    <row r="1" spans="1:23" ht="12.75" customHeight="1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60"/>
      <c r="P1" s="387" t="s">
        <v>326</v>
      </c>
      <c r="Q1" s="388"/>
      <c r="R1" s="388"/>
      <c r="S1" s="260"/>
      <c r="T1" s="260"/>
      <c r="U1" s="389" t="s">
        <v>327</v>
      </c>
      <c r="V1" s="389"/>
      <c r="W1" s="259"/>
    </row>
    <row r="2" spans="1:23" x14ac:dyDescent="0.2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389" t="s">
        <v>207</v>
      </c>
      <c r="P2" s="389"/>
      <c r="Q2" s="389"/>
      <c r="R2" s="389"/>
      <c r="S2" s="389"/>
      <c r="T2" s="389"/>
      <c r="U2" s="389"/>
      <c r="V2" s="389"/>
      <c r="W2" s="259"/>
    </row>
    <row r="3" spans="1:23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60"/>
      <c r="P3" s="260"/>
      <c r="Q3" s="260"/>
      <c r="R3" s="260"/>
      <c r="S3" s="260"/>
      <c r="T3" s="390" t="s">
        <v>328</v>
      </c>
      <c r="U3" s="390"/>
      <c r="V3" s="390"/>
      <c r="W3" s="390"/>
    </row>
    <row r="4" spans="1:23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60"/>
      <c r="P4" s="260"/>
      <c r="Q4" s="260"/>
      <c r="R4" s="260"/>
      <c r="S4" s="260"/>
      <c r="T4" s="261"/>
      <c r="U4" s="391" t="s">
        <v>329</v>
      </c>
      <c r="V4" s="391"/>
      <c r="W4" s="391"/>
    </row>
    <row r="5" spans="1:23" x14ac:dyDescent="0.2">
      <c r="A5" s="262" t="s">
        <v>330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4"/>
      <c r="Q5" s="264"/>
      <c r="R5" s="259"/>
      <c r="S5" s="259"/>
      <c r="T5" s="259"/>
      <c r="U5" s="259"/>
      <c r="V5" s="259"/>
      <c r="W5" s="259"/>
    </row>
    <row r="6" spans="1:23" x14ac:dyDescent="0.2">
      <c r="A6" s="265" t="s">
        <v>331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4"/>
      <c r="Q6" s="264"/>
      <c r="R6" s="266"/>
      <c r="S6" s="259"/>
      <c r="T6" s="259"/>
      <c r="U6" s="259"/>
      <c r="V6" s="259"/>
      <c r="W6" s="259"/>
    </row>
    <row r="7" spans="1:23" x14ac:dyDescent="0.2">
      <c r="A7" s="262" t="s">
        <v>332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59"/>
      <c r="T7" s="259"/>
      <c r="U7" s="259"/>
      <c r="V7" s="259"/>
      <c r="W7" s="259"/>
    </row>
    <row r="8" spans="1:23" x14ac:dyDescent="0.2">
      <c r="A8" s="262" t="s">
        <v>333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59"/>
      <c r="T8" s="259"/>
      <c r="U8" s="259"/>
      <c r="V8" s="259"/>
      <c r="W8" s="259"/>
    </row>
    <row r="9" spans="1:23" x14ac:dyDescent="0.2">
      <c r="A9" s="233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59"/>
      <c r="P9" s="259"/>
      <c r="Q9" s="267"/>
      <c r="R9" s="266"/>
      <c r="S9" s="259"/>
      <c r="T9" s="259"/>
      <c r="U9" s="259"/>
      <c r="V9" s="259"/>
      <c r="W9" s="259"/>
    </row>
    <row r="10" spans="1:23" ht="13.5" thickBot="1" x14ac:dyDescent="0.25">
      <c r="A10" s="137"/>
      <c r="B10" s="268"/>
      <c r="C10" s="268"/>
      <c r="D10" s="268"/>
      <c r="E10" s="268"/>
      <c r="F10" s="268"/>
      <c r="G10" s="268"/>
      <c r="H10" s="268"/>
      <c r="I10" s="268"/>
      <c r="J10" s="268"/>
      <c r="K10" s="269"/>
      <c r="L10" s="268"/>
      <c r="M10" s="268"/>
      <c r="N10" s="268"/>
      <c r="O10" s="268"/>
      <c r="P10" s="269"/>
      <c r="Q10" s="269"/>
      <c r="R10" s="269" t="s">
        <v>334</v>
      </c>
      <c r="S10" s="269"/>
      <c r="T10" s="269"/>
      <c r="U10" s="269"/>
      <c r="V10" s="269"/>
      <c r="W10" s="269"/>
    </row>
    <row r="11" spans="1:23" ht="34.5" thickBot="1" x14ac:dyDescent="0.25">
      <c r="A11" s="268"/>
      <c r="B11" s="392" t="s">
        <v>241</v>
      </c>
      <c r="C11" s="393"/>
      <c r="D11" s="393"/>
      <c r="E11" s="393"/>
      <c r="F11" s="393"/>
      <c r="G11" s="393"/>
      <c r="H11" s="393"/>
      <c r="I11" s="393"/>
      <c r="J11" s="393"/>
      <c r="K11" s="393"/>
      <c r="L11" s="270" t="s">
        <v>291</v>
      </c>
      <c r="M11" s="270" t="s">
        <v>214</v>
      </c>
      <c r="N11" s="270" t="s">
        <v>215</v>
      </c>
      <c r="O11" s="270" t="s">
        <v>292</v>
      </c>
      <c r="P11" s="270" t="s">
        <v>335</v>
      </c>
      <c r="Q11" s="271" t="s">
        <v>336</v>
      </c>
      <c r="R11" s="271" t="s">
        <v>337</v>
      </c>
      <c r="S11" s="271" t="s">
        <v>338</v>
      </c>
      <c r="T11" s="271" t="s">
        <v>339</v>
      </c>
      <c r="U11" s="271">
        <v>2021</v>
      </c>
      <c r="V11" s="271">
        <v>2022</v>
      </c>
      <c r="W11" s="272">
        <v>2023</v>
      </c>
    </row>
    <row r="12" spans="1:23" ht="12.75" customHeight="1" x14ac:dyDescent="0.2">
      <c r="A12" s="150"/>
      <c r="B12" s="385" t="s">
        <v>301</v>
      </c>
      <c r="C12" s="386"/>
      <c r="D12" s="386"/>
      <c r="E12" s="386"/>
      <c r="F12" s="386"/>
      <c r="G12" s="386"/>
      <c r="H12" s="386"/>
      <c r="I12" s="386"/>
      <c r="J12" s="386"/>
      <c r="K12" s="386"/>
      <c r="L12" s="273" t="s">
        <v>340</v>
      </c>
      <c r="M12" s="274">
        <v>0</v>
      </c>
      <c r="N12" s="274">
        <v>0</v>
      </c>
      <c r="O12" s="275">
        <v>0</v>
      </c>
      <c r="P12" s="276"/>
      <c r="Q12" s="277">
        <v>5714000</v>
      </c>
      <c r="R12" s="277">
        <v>5312481</v>
      </c>
      <c r="S12" s="277">
        <v>5237700</v>
      </c>
      <c r="T12" s="277">
        <f>T13+T27+T32+T40+T43+T48+T54+T68</f>
        <v>410744.31000000006</v>
      </c>
      <c r="U12" s="277">
        <f>U13+U32+U38+U43+U48+U54</f>
        <v>7546110.0300000003</v>
      </c>
      <c r="V12" s="277">
        <f>V13+V32+V38+V43+V48+V54</f>
        <v>5312481</v>
      </c>
      <c r="W12" s="278">
        <f>W13+W32+W38+W43+W48+W54</f>
        <v>5237700</v>
      </c>
    </row>
    <row r="13" spans="1:23" ht="12.75" customHeight="1" x14ac:dyDescent="0.2">
      <c r="A13" s="150"/>
      <c r="B13" s="279"/>
      <c r="C13" s="380" t="s">
        <v>243</v>
      </c>
      <c r="D13" s="380"/>
      <c r="E13" s="380"/>
      <c r="F13" s="380"/>
      <c r="G13" s="380"/>
      <c r="H13" s="380"/>
      <c r="I13" s="380"/>
      <c r="J13" s="380"/>
      <c r="K13" s="380"/>
      <c r="L13" s="280" t="s">
        <v>341</v>
      </c>
      <c r="M13" s="281">
        <v>0</v>
      </c>
      <c r="N13" s="281">
        <v>0</v>
      </c>
      <c r="O13" s="282">
        <v>0</v>
      </c>
      <c r="P13" s="283"/>
      <c r="Q13" s="284">
        <v>2467399.86</v>
      </c>
      <c r="R13" s="284">
        <v>2336000</v>
      </c>
      <c r="S13" s="284">
        <v>2240700</v>
      </c>
      <c r="T13" s="285">
        <f>T14+T19+T29</f>
        <v>220137.24</v>
      </c>
      <c r="U13" s="284">
        <f>U14+U18+U24+U25+U29</f>
        <v>3411480.88</v>
      </c>
      <c r="V13" s="284">
        <f>V14+V18+V24+V25</f>
        <v>2336000</v>
      </c>
      <c r="W13" s="286">
        <f>W14+W18+W24+W25</f>
        <v>2240700</v>
      </c>
    </row>
    <row r="14" spans="1:23" ht="12.75" customHeight="1" x14ac:dyDescent="0.2">
      <c r="A14" s="150"/>
      <c r="B14" s="379" t="s">
        <v>244</v>
      </c>
      <c r="C14" s="380"/>
      <c r="D14" s="380"/>
      <c r="E14" s="380"/>
      <c r="F14" s="380"/>
      <c r="G14" s="380"/>
      <c r="H14" s="380"/>
      <c r="I14" s="380"/>
      <c r="J14" s="380"/>
      <c r="K14" s="380"/>
      <c r="L14" s="280" t="s">
        <v>342</v>
      </c>
      <c r="M14" s="281">
        <v>0</v>
      </c>
      <c r="N14" s="281">
        <v>0</v>
      </c>
      <c r="O14" s="282" t="s">
        <v>343</v>
      </c>
      <c r="P14" s="283"/>
      <c r="Q14" s="284">
        <v>767248.8</v>
      </c>
      <c r="R14" s="284">
        <v>767248.8</v>
      </c>
      <c r="S14" s="284">
        <v>651000</v>
      </c>
      <c r="T14" s="284">
        <f>T15</f>
        <v>136575.79999999999</v>
      </c>
      <c r="U14" s="284">
        <f t="shared" ref="U14:W16" si="0">U15</f>
        <v>957024.22</v>
      </c>
      <c r="V14" s="284">
        <f t="shared" si="0"/>
        <v>767248.8</v>
      </c>
      <c r="W14" s="286">
        <f t="shared" si="0"/>
        <v>651000</v>
      </c>
    </row>
    <row r="15" spans="1:23" ht="12.75" customHeight="1" x14ac:dyDescent="0.2">
      <c r="A15" s="150"/>
      <c r="B15" s="381" t="s">
        <v>218</v>
      </c>
      <c r="C15" s="382"/>
      <c r="D15" s="382"/>
      <c r="E15" s="382"/>
      <c r="F15" s="382"/>
      <c r="G15" s="382"/>
      <c r="H15" s="382"/>
      <c r="I15" s="382"/>
      <c r="J15" s="382"/>
      <c r="K15" s="382"/>
      <c r="L15" s="280" t="s">
        <v>342</v>
      </c>
      <c r="M15" s="281">
        <v>1</v>
      </c>
      <c r="N15" s="281">
        <v>0</v>
      </c>
      <c r="O15" s="282" t="s">
        <v>343</v>
      </c>
      <c r="P15" s="283"/>
      <c r="Q15" s="284">
        <v>767248.8</v>
      </c>
      <c r="R15" s="284">
        <v>767248.8</v>
      </c>
      <c r="S15" s="284">
        <v>651000</v>
      </c>
      <c r="T15" s="284">
        <f>T16</f>
        <v>136575.79999999999</v>
      </c>
      <c r="U15" s="284">
        <f t="shared" si="0"/>
        <v>957024.22</v>
      </c>
      <c r="V15" s="284">
        <f t="shared" si="0"/>
        <v>767248.8</v>
      </c>
      <c r="W15" s="286">
        <f t="shared" si="0"/>
        <v>651000</v>
      </c>
    </row>
    <row r="16" spans="1:23" ht="12.75" customHeight="1" x14ac:dyDescent="0.2">
      <c r="A16" s="150"/>
      <c r="B16" s="383" t="s">
        <v>219</v>
      </c>
      <c r="C16" s="384"/>
      <c r="D16" s="384"/>
      <c r="E16" s="384"/>
      <c r="F16" s="384"/>
      <c r="G16" s="384"/>
      <c r="H16" s="384"/>
      <c r="I16" s="384"/>
      <c r="J16" s="384"/>
      <c r="K16" s="384"/>
      <c r="L16" s="280" t="s">
        <v>342</v>
      </c>
      <c r="M16" s="281">
        <v>1</v>
      </c>
      <c r="N16" s="281">
        <v>2</v>
      </c>
      <c r="O16" s="282" t="s">
        <v>343</v>
      </c>
      <c r="P16" s="283"/>
      <c r="Q16" s="284">
        <v>767248.8</v>
      </c>
      <c r="R16" s="284">
        <v>767248.8</v>
      </c>
      <c r="S16" s="284">
        <v>651000</v>
      </c>
      <c r="T16" s="284">
        <f>T17</f>
        <v>136575.79999999999</v>
      </c>
      <c r="U16" s="284">
        <f t="shared" si="0"/>
        <v>957024.22</v>
      </c>
      <c r="V16" s="284">
        <f t="shared" si="0"/>
        <v>767248.8</v>
      </c>
      <c r="W16" s="286">
        <f t="shared" si="0"/>
        <v>651000</v>
      </c>
    </row>
    <row r="17" spans="1:23" ht="12.75" customHeight="1" x14ac:dyDescent="0.2">
      <c r="A17" s="150"/>
      <c r="B17" s="383" t="s">
        <v>245</v>
      </c>
      <c r="C17" s="384"/>
      <c r="D17" s="384"/>
      <c r="E17" s="384"/>
      <c r="F17" s="384"/>
      <c r="G17" s="384"/>
      <c r="H17" s="384"/>
      <c r="I17" s="384"/>
      <c r="J17" s="384"/>
      <c r="K17" s="384"/>
      <c r="L17" s="280" t="s">
        <v>342</v>
      </c>
      <c r="M17" s="281">
        <v>1</v>
      </c>
      <c r="N17" s="281">
        <v>2</v>
      </c>
      <c r="O17" s="282" t="s">
        <v>247</v>
      </c>
      <c r="P17" s="283"/>
      <c r="Q17" s="284">
        <v>767248.8</v>
      </c>
      <c r="R17" s="284">
        <v>767248.8</v>
      </c>
      <c r="S17" s="284">
        <v>651000</v>
      </c>
      <c r="T17" s="284">
        <v>136575.79999999999</v>
      </c>
      <c r="U17" s="284">
        <v>957024.22</v>
      </c>
      <c r="V17" s="284">
        <v>767248.8</v>
      </c>
      <c r="W17" s="286">
        <v>651000</v>
      </c>
    </row>
    <row r="18" spans="1:23" ht="12.75" customHeight="1" x14ac:dyDescent="0.2">
      <c r="A18" s="150"/>
      <c r="B18" s="381" t="s">
        <v>218</v>
      </c>
      <c r="C18" s="382"/>
      <c r="D18" s="382"/>
      <c r="E18" s="382"/>
      <c r="F18" s="382"/>
      <c r="G18" s="382"/>
      <c r="H18" s="382"/>
      <c r="I18" s="382"/>
      <c r="J18" s="382"/>
      <c r="K18" s="382"/>
      <c r="L18" s="280" t="s">
        <v>344</v>
      </c>
      <c r="M18" s="281">
        <v>1</v>
      </c>
      <c r="N18" s="281">
        <v>0</v>
      </c>
      <c r="O18" s="282" t="s">
        <v>343</v>
      </c>
      <c r="P18" s="283"/>
      <c r="Q18" s="284">
        <v>1672051.06</v>
      </c>
      <c r="R18" s="284">
        <v>1540651.2</v>
      </c>
      <c r="S18" s="284">
        <v>1561600</v>
      </c>
      <c r="T18" s="284">
        <f t="shared" ref="T18:W18" si="1">T19</f>
        <v>74071.920000000013</v>
      </c>
      <c r="U18" s="284">
        <f t="shared" si="1"/>
        <v>2074542.93</v>
      </c>
      <c r="V18" s="284">
        <f t="shared" si="1"/>
        <v>1540651.2</v>
      </c>
      <c r="W18" s="286">
        <f t="shared" si="1"/>
        <v>1561600</v>
      </c>
    </row>
    <row r="19" spans="1:23" ht="12.75" customHeight="1" x14ac:dyDescent="0.2">
      <c r="A19" s="150"/>
      <c r="B19" s="383" t="s">
        <v>220</v>
      </c>
      <c r="C19" s="384"/>
      <c r="D19" s="384"/>
      <c r="E19" s="384"/>
      <c r="F19" s="384"/>
      <c r="G19" s="384"/>
      <c r="H19" s="384"/>
      <c r="I19" s="384"/>
      <c r="J19" s="384"/>
      <c r="K19" s="384"/>
      <c r="L19" s="280" t="s">
        <v>344</v>
      </c>
      <c r="M19" s="281">
        <v>1</v>
      </c>
      <c r="N19" s="281">
        <v>4</v>
      </c>
      <c r="O19" s="282" t="s">
        <v>343</v>
      </c>
      <c r="P19" s="283"/>
      <c r="Q19" s="284">
        <v>1672051.06</v>
      </c>
      <c r="R19" s="284">
        <v>1540651.2</v>
      </c>
      <c r="S19" s="284">
        <v>1561600</v>
      </c>
      <c r="T19" s="284">
        <f>T20+T21+T23</f>
        <v>74071.920000000013</v>
      </c>
      <c r="U19" s="284">
        <f>U20+U21+U22+U23</f>
        <v>2074542.93</v>
      </c>
      <c r="V19" s="284">
        <f>V20+V22+V23</f>
        <v>1540651.2</v>
      </c>
      <c r="W19" s="286">
        <f>W20+W21+W22+W23</f>
        <v>1561600</v>
      </c>
    </row>
    <row r="20" spans="1:23" ht="12.75" customHeight="1" x14ac:dyDescent="0.2">
      <c r="A20" s="150"/>
      <c r="B20" s="383" t="s">
        <v>245</v>
      </c>
      <c r="C20" s="384"/>
      <c r="D20" s="384"/>
      <c r="E20" s="384"/>
      <c r="F20" s="384"/>
      <c r="G20" s="384"/>
      <c r="H20" s="384"/>
      <c r="I20" s="384"/>
      <c r="J20" s="384"/>
      <c r="K20" s="384"/>
      <c r="L20" s="280" t="s">
        <v>344</v>
      </c>
      <c r="M20" s="281">
        <v>1</v>
      </c>
      <c r="N20" s="281">
        <v>4</v>
      </c>
      <c r="O20" s="282" t="s">
        <v>247</v>
      </c>
      <c r="P20" s="283"/>
      <c r="Q20" s="284">
        <v>1564951.06</v>
      </c>
      <c r="R20" s="284">
        <v>1512551.2</v>
      </c>
      <c r="S20" s="284">
        <v>1512551.2</v>
      </c>
      <c r="T20" s="284">
        <v>243333.79</v>
      </c>
      <c r="U20" s="284">
        <v>1800627.14</v>
      </c>
      <c r="V20" s="284">
        <v>1512551.2</v>
      </c>
      <c r="W20" s="286">
        <v>1512551.2</v>
      </c>
    </row>
    <row r="21" spans="1:23" ht="12.75" customHeight="1" x14ac:dyDescent="0.2">
      <c r="A21" s="150"/>
      <c r="B21" s="383" t="s">
        <v>248</v>
      </c>
      <c r="C21" s="384"/>
      <c r="D21" s="384"/>
      <c r="E21" s="384"/>
      <c r="F21" s="384"/>
      <c r="G21" s="384"/>
      <c r="H21" s="384"/>
      <c r="I21" s="384"/>
      <c r="J21" s="384"/>
      <c r="K21" s="384"/>
      <c r="L21" s="280" t="s">
        <v>344</v>
      </c>
      <c r="M21" s="281">
        <v>1</v>
      </c>
      <c r="N21" s="281">
        <v>4</v>
      </c>
      <c r="O21" s="282" t="s">
        <v>249</v>
      </c>
      <c r="P21" s="283"/>
      <c r="Q21" s="284">
        <v>77900</v>
      </c>
      <c r="R21" s="284">
        <v>0</v>
      </c>
      <c r="S21" s="284">
        <v>28948.799999999999</v>
      </c>
      <c r="T21" s="284">
        <v>-169261.87</v>
      </c>
      <c r="U21" s="284">
        <v>247302.56</v>
      </c>
      <c r="V21" s="284">
        <v>0</v>
      </c>
      <c r="W21" s="286">
        <v>28948.799999999999</v>
      </c>
    </row>
    <row r="22" spans="1:23" ht="12.75" customHeight="1" x14ac:dyDescent="0.2">
      <c r="A22" s="150"/>
      <c r="B22" s="383" t="s">
        <v>193</v>
      </c>
      <c r="C22" s="384"/>
      <c r="D22" s="384"/>
      <c r="E22" s="384"/>
      <c r="F22" s="384"/>
      <c r="G22" s="384"/>
      <c r="H22" s="384"/>
      <c r="I22" s="384"/>
      <c r="J22" s="384"/>
      <c r="K22" s="384"/>
      <c r="L22" s="280" t="s">
        <v>344</v>
      </c>
      <c r="M22" s="281">
        <v>1</v>
      </c>
      <c r="N22" s="281">
        <v>4</v>
      </c>
      <c r="O22" s="282" t="s">
        <v>271</v>
      </c>
      <c r="P22" s="283"/>
      <c r="Q22" s="284">
        <v>21200</v>
      </c>
      <c r="R22" s="284">
        <v>20100</v>
      </c>
      <c r="S22" s="284">
        <v>20100</v>
      </c>
      <c r="T22" s="284">
        <v>0</v>
      </c>
      <c r="U22" s="284">
        <v>21200</v>
      </c>
      <c r="V22" s="284">
        <v>20100</v>
      </c>
      <c r="W22" s="286">
        <v>20100</v>
      </c>
    </row>
    <row r="23" spans="1:23" ht="12.75" customHeight="1" x14ac:dyDescent="0.2">
      <c r="A23" s="150"/>
      <c r="B23" s="383" t="s">
        <v>250</v>
      </c>
      <c r="C23" s="384"/>
      <c r="D23" s="384"/>
      <c r="E23" s="384"/>
      <c r="F23" s="384"/>
      <c r="G23" s="384"/>
      <c r="H23" s="384"/>
      <c r="I23" s="384"/>
      <c r="J23" s="384"/>
      <c r="K23" s="384"/>
      <c r="L23" s="280" t="s">
        <v>344</v>
      </c>
      <c r="M23" s="281">
        <v>1</v>
      </c>
      <c r="N23" s="281">
        <v>4</v>
      </c>
      <c r="O23" s="282" t="s">
        <v>345</v>
      </c>
      <c r="P23" s="283"/>
      <c r="Q23" s="284">
        <v>8000</v>
      </c>
      <c r="R23" s="284">
        <v>8000</v>
      </c>
      <c r="S23" s="284">
        <v>0</v>
      </c>
      <c r="T23" s="284"/>
      <c r="U23" s="284">
        <v>5413.23</v>
      </c>
      <c r="V23" s="284">
        <v>8000</v>
      </c>
      <c r="W23" s="286">
        <v>0</v>
      </c>
    </row>
    <row r="24" spans="1:23" ht="38.25" x14ac:dyDescent="0.2">
      <c r="A24" s="150"/>
      <c r="B24" s="287"/>
      <c r="C24" s="288"/>
      <c r="D24" s="288"/>
      <c r="E24" s="288"/>
      <c r="F24" s="288"/>
      <c r="G24" s="288"/>
      <c r="H24" s="288"/>
      <c r="I24" s="288"/>
      <c r="J24" s="289"/>
      <c r="K24" s="288" t="s">
        <v>248</v>
      </c>
      <c r="L24" s="290">
        <v>6310097060</v>
      </c>
      <c r="M24" s="291" t="s">
        <v>346</v>
      </c>
      <c r="N24" s="291" t="s">
        <v>347</v>
      </c>
      <c r="O24" s="292">
        <v>240</v>
      </c>
      <c r="P24" s="293"/>
      <c r="Q24" s="293"/>
      <c r="R24" s="293"/>
      <c r="S24" s="293"/>
      <c r="T24" s="294">
        <v>262904.5</v>
      </c>
      <c r="U24" s="295">
        <v>262904.5</v>
      </c>
      <c r="V24" s="295">
        <v>0</v>
      </c>
      <c r="W24" s="295">
        <v>0</v>
      </c>
    </row>
    <row r="25" spans="1:23" ht="12.75" customHeight="1" x14ac:dyDescent="0.2">
      <c r="A25" s="150"/>
      <c r="B25" s="383" t="s">
        <v>251</v>
      </c>
      <c r="C25" s="384"/>
      <c r="D25" s="384"/>
      <c r="E25" s="384"/>
      <c r="F25" s="384"/>
      <c r="G25" s="384"/>
      <c r="H25" s="384"/>
      <c r="I25" s="384"/>
      <c r="J25" s="384"/>
      <c r="K25" s="384"/>
      <c r="L25" s="280" t="s">
        <v>348</v>
      </c>
      <c r="M25" s="281">
        <v>0</v>
      </c>
      <c r="N25" s="281">
        <v>0</v>
      </c>
      <c r="O25" s="282" t="s">
        <v>343</v>
      </c>
      <c r="P25" s="283"/>
      <c r="Q25" s="284">
        <v>28100</v>
      </c>
      <c r="R25" s="284">
        <v>28100</v>
      </c>
      <c r="S25" s="284">
        <v>28100</v>
      </c>
      <c r="T25" s="284">
        <v>0</v>
      </c>
      <c r="U25" s="284">
        <f t="shared" ref="U25:W26" si="2">U26</f>
        <v>28100</v>
      </c>
      <c r="V25" s="284">
        <f t="shared" si="2"/>
        <v>28100</v>
      </c>
      <c r="W25" s="286">
        <f t="shared" si="2"/>
        <v>28100</v>
      </c>
    </row>
    <row r="26" spans="1:23" ht="12.75" customHeight="1" x14ac:dyDescent="0.2">
      <c r="A26" s="150"/>
      <c r="B26" s="381" t="s">
        <v>218</v>
      </c>
      <c r="C26" s="382"/>
      <c r="D26" s="382"/>
      <c r="E26" s="382"/>
      <c r="F26" s="382"/>
      <c r="G26" s="382"/>
      <c r="H26" s="382"/>
      <c r="I26" s="382"/>
      <c r="J26" s="382"/>
      <c r="K26" s="382"/>
      <c r="L26" s="280" t="s">
        <v>348</v>
      </c>
      <c r="M26" s="281">
        <v>1</v>
      </c>
      <c r="N26" s="281">
        <v>0</v>
      </c>
      <c r="O26" s="282" t="s">
        <v>343</v>
      </c>
      <c r="P26" s="283"/>
      <c r="Q26" s="284">
        <v>28100</v>
      </c>
      <c r="R26" s="284">
        <v>28100</v>
      </c>
      <c r="S26" s="284">
        <v>28100</v>
      </c>
      <c r="T26" s="284">
        <v>0</v>
      </c>
      <c r="U26" s="284">
        <f t="shared" si="2"/>
        <v>28100</v>
      </c>
      <c r="V26" s="284">
        <f t="shared" si="2"/>
        <v>28100</v>
      </c>
      <c r="W26" s="286">
        <f t="shared" si="2"/>
        <v>28100</v>
      </c>
    </row>
    <row r="27" spans="1:23" ht="12.75" customHeight="1" x14ac:dyDescent="0.2">
      <c r="A27" s="150"/>
      <c r="B27" s="383" t="s">
        <v>221</v>
      </c>
      <c r="C27" s="384"/>
      <c r="D27" s="384"/>
      <c r="E27" s="384"/>
      <c r="F27" s="384"/>
      <c r="G27" s="384"/>
      <c r="H27" s="384"/>
      <c r="I27" s="384"/>
      <c r="J27" s="384"/>
      <c r="K27" s="384"/>
      <c r="L27" s="280" t="s">
        <v>348</v>
      </c>
      <c r="M27" s="281">
        <v>1</v>
      </c>
      <c r="N27" s="281">
        <v>6</v>
      </c>
      <c r="O27" s="282" t="s">
        <v>343</v>
      </c>
      <c r="P27" s="283"/>
      <c r="Q27" s="284">
        <v>28100</v>
      </c>
      <c r="R27" s="284">
        <v>28100</v>
      </c>
      <c r="S27" s="284">
        <v>28100</v>
      </c>
      <c r="T27" s="284">
        <v>0</v>
      </c>
      <c r="U27" s="284">
        <f>U28</f>
        <v>28100</v>
      </c>
      <c r="V27" s="284">
        <f>V28</f>
        <v>28100</v>
      </c>
      <c r="W27" s="286">
        <f>W28</f>
        <v>28100</v>
      </c>
    </row>
    <row r="28" spans="1:23" ht="12.75" customHeight="1" x14ac:dyDescent="0.2">
      <c r="A28" s="150"/>
      <c r="B28" s="383" t="s">
        <v>193</v>
      </c>
      <c r="C28" s="384"/>
      <c r="D28" s="384"/>
      <c r="E28" s="384"/>
      <c r="F28" s="384"/>
      <c r="G28" s="384"/>
      <c r="H28" s="384"/>
      <c r="I28" s="384"/>
      <c r="J28" s="384"/>
      <c r="K28" s="384"/>
      <c r="L28" s="280" t="s">
        <v>348</v>
      </c>
      <c r="M28" s="281">
        <v>1</v>
      </c>
      <c r="N28" s="281">
        <v>6</v>
      </c>
      <c r="O28" s="282" t="s">
        <v>271</v>
      </c>
      <c r="P28" s="283"/>
      <c r="Q28" s="284">
        <v>28100</v>
      </c>
      <c r="R28" s="284">
        <v>28100</v>
      </c>
      <c r="S28" s="284">
        <v>28100</v>
      </c>
      <c r="T28" s="284">
        <v>0</v>
      </c>
      <c r="U28" s="284">
        <v>28100</v>
      </c>
      <c r="V28" s="284">
        <v>28100</v>
      </c>
      <c r="W28" s="286">
        <v>28100</v>
      </c>
    </row>
    <row r="29" spans="1:23" x14ac:dyDescent="0.2">
      <c r="A29" s="150"/>
      <c r="B29" s="296"/>
      <c r="C29" s="293"/>
      <c r="D29" s="293"/>
      <c r="E29" s="293"/>
      <c r="F29" s="293"/>
      <c r="G29" s="293"/>
      <c r="H29" s="293"/>
      <c r="I29" s="293"/>
      <c r="J29" s="297"/>
      <c r="K29" s="298" t="s">
        <v>275</v>
      </c>
      <c r="L29" s="299">
        <v>6310025050</v>
      </c>
      <c r="M29" s="281">
        <v>10</v>
      </c>
      <c r="N29" s="281">
        <v>1</v>
      </c>
      <c r="O29" s="282">
        <v>0</v>
      </c>
      <c r="P29" s="283"/>
      <c r="Q29" s="284"/>
      <c r="R29" s="284"/>
      <c r="S29" s="284"/>
      <c r="T29" s="284">
        <f t="shared" ref="T29:W30" si="3">T30</f>
        <v>9489.52</v>
      </c>
      <c r="U29" s="284">
        <f t="shared" si="3"/>
        <v>88909.23</v>
      </c>
      <c r="V29" s="284">
        <f t="shared" si="3"/>
        <v>0</v>
      </c>
      <c r="W29" s="284">
        <f t="shared" si="3"/>
        <v>0</v>
      </c>
    </row>
    <row r="30" spans="1:23" ht="51" x14ac:dyDescent="0.2">
      <c r="A30" s="150"/>
      <c r="B30" s="296"/>
      <c r="C30" s="293"/>
      <c r="D30" s="293"/>
      <c r="E30" s="293"/>
      <c r="F30" s="293"/>
      <c r="G30" s="293"/>
      <c r="H30" s="293"/>
      <c r="I30" s="293"/>
      <c r="J30" s="297"/>
      <c r="K30" s="288" t="s">
        <v>349</v>
      </c>
      <c r="L30" s="299">
        <v>6310025050</v>
      </c>
      <c r="M30" s="281">
        <v>10</v>
      </c>
      <c r="N30" s="281">
        <v>1</v>
      </c>
      <c r="O30" s="282">
        <v>0</v>
      </c>
      <c r="P30" s="283"/>
      <c r="Q30" s="284"/>
      <c r="R30" s="284"/>
      <c r="S30" s="284"/>
      <c r="T30" s="284">
        <f t="shared" si="3"/>
        <v>9489.52</v>
      </c>
      <c r="U30" s="284">
        <f t="shared" si="3"/>
        <v>88909.23</v>
      </c>
      <c r="V30" s="284">
        <f t="shared" si="3"/>
        <v>0</v>
      </c>
      <c r="W30" s="284">
        <f t="shared" si="3"/>
        <v>0</v>
      </c>
    </row>
    <row r="31" spans="1:23" ht="25.5" x14ac:dyDescent="0.2">
      <c r="A31" s="150"/>
      <c r="B31" s="296"/>
      <c r="C31" s="293"/>
      <c r="D31" s="293"/>
      <c r="E31" s="293"/>
      <c r="F31" s="293"/>
      <c r="G31" s="293"/>
      <c r="H31" s="293"/>
      <c r="I31" s="293"/>
      <c r="J31" s="297"/>
      <c r="K31" s="288" t="s">
        <v>236</v>
      </c>
      <c r="L31" s="299">
        <v>6310025050</v>
      </c>
      <c r="M31" s="281">
        <v>10</v>
      </c>
      <c r="N31" s="281">
        <v>1</v>
      </c>
      <c r="O31" s="282">
        <v>310</v>
      </c>
      <c r="P31" s="283"/>
      <c r="Q31" s="284"/>
      <c r="R31" s="284"/>
      <c r="S31" s="284"/>
      <c r="T31" s="284">
        <v>9489.52</v>
      </c>
      <c r="U31" s="284">
        <v>88909.23</v>
      </c>
      <c r="V31" s="284">
        <v>0</v>
      </c>
      <c r="W31" s="284">
        <v>0</v>
      </c>
    </row>
    <row r="32" spans="1:23" x14ac:dyDescent="0.2">
      <c r="A32" s="150"/>
      <c r="B32" s="296"/>
      <c r="C32" s="293"/>
      <c r="D32" s="293"/>
      <c r="E32" s="293"/>
      <c r="F32" s="293"/>
      <c r="G32" s="293"/>
      <c r="H32" s="293"/>
      <c r="I32" s="293"/>
      <c r="J32" s="297"/>
      <c r="K32" s="293" t="s">
        <v>224</v>
      </c>
      <c r="L32" s="280" t="s">
        <v>350</v>
      </c>
      <c r="M32" s="281">
        <v>2</v>
      </c>
      <c r="N32" s="300">
        <v>0</v>
      </c>
      <c r="O32" s="301">
        <v>0</v>
      </c>
      <c r="P32" s="300"/>
      <c r="Q32" s="300"/>
      <c r="R32" s="300"/>
      <c r="S32" s="300"/>
      <c r="T32" s="300">
        <v>0</v>
      </c>
      <c r="U32" s="284">
        <v>102000</v>
      </c>
      <c r="V32" s="284">
        <v>103000</v>
      </c>
      <c r="W32" s="284">
        <v>107100</v>
      </c>
    </row>
    <row r="33" spans="1:23" x14ac:dyDescent="0.2">
      <c r="A33" s="150"/>
      <c r="B33" s="296"/>
      <c r="C33" s="293"/>
      <c r="D33" s="293"/>
      <c r="E33" s="293"/>
      <c r="F33" s="293"/>
      <c r="G33" s="293"/>
      <c r="H33" s="293"/>
      <c r="I33" s="293"/>
      <c r="J33" s="297"/>
      <c r="K33" s="288" t="s">
        <v>351</v>
      </c>
      <c r="L33" s="280" t="s">
        <v>350</v>
      </c>
      <c r="M33" s="281">
        <v>2</v>
      </c>
      <c r="N33" s="300">
        <v>0</v>
      </c>
      <c r="O33" s="301">
        <v>0</v>
      </c>
      <c r="P33" s="300"/>
      <c r="Q33" s="300"/>
      <c r="R33" s="300"/>
      <c r="S33" s="300"/>
      <c r="T33" s="300">
        <v>0</v>
      </c>
      <c r="U33" s="284">
        <v>102000</v>
      </c>
      <c r="V33" s="284">
        <v>103000</v>
      </c>
      <c r="W33" s="284">
        <v>107100</v>
      </c>
    </row>
    <row r="34" spans="1:23" ht="12.75" customHeight="1" x14ac:dyDescent="0.2">
      <c r="A34" s="150"/>
      <c r="B34" s="279"/>
      <c r="C34" s="380" t="s">
        <v>257</v>
      </c>
      <c r="D34" s="380"/>
      <c r="E34" s="380"/>
      <c r="F34" s="380"/>
      <c r="G34" s="380"/>
      <c r="H34" s="380"/>
      <c r="I34" s="380"/>
      <c r="J34" s="380"/>
      <c r="K34" s="380"/>
      <c r="L34" s="280" t="s">
        <v>352</v>
      </c>
      <c r="M34" s="281">
        <v>0</v>
      </c>
      <c r="N34" s="281">
        <v>0</v>
      </c>
      <c r="O34" s="282">
        <v>0</v>
      </c>
      <c r="P34" s="283"/>
      <c r="Q34" s="284">
        <v>102000</v>
      </c>
      <c r="R34" s="284">
        <v>103000</v>
      </c>
      <c r="S34" s="284">
        <v>107100</v>
      </c>
      <c r="T34" s="284">
        <v>0</v>
      </c>
      <c r="U34" s="284">
        <f t="shared" ref="U34:W34" si="4">U35</f>
        <v>102000</v>
      </c>
      <c r="V34" s="284">
        <f t="shared" si="4"/>
        <v>103000</v>
      </c>
      <c r="W34" s="286">
        <f t="shared" si="4"/>
        <v>107100</v>
      </c>
    </row>
    <row r="35" spans="1:23" ht="12.75" customHeight="1" x14ac:dyDescent="0.2">
      <c r="A35" s="150"/>
      <c r="B35" s="379" t="s">
        <v>353</v>
      </c>
      <c r="C35" s="380"/>
      <c r="D35" s="380"/>
      <c r="E35" s="380"/>
      <c r="F35" s="380"/>
      <c r="G35" s="380"/>
      <c r="H35" s="380"/>
      <c r="I35" s="380"/>
      <c r="J35" s="380"/>
      <c r="K35" s="380"/>
      <c r="L35" s="280" t="s">
        <v>350</v>
      </c>
      <c r="M35" s="281">
        <v>0</v>
      </c>
      <c r="N35" s="281">
        <v>0</v>
      </c>
      <c r="O35" s="282" t="s">
        <v>343</v>
      </c>
      <c r="P35" s="283"/>
      <c r="Q35" s="284">
        <v>102000</v>
      </c>
      <c r="R35" s="284">
        <v>103000</v>
      </c>
      <c r="S35" s="284">
        <v>107100</v>
      </c>
      <c r="T35" s="284">
        <v>0</v>
      </c>
      <c r="U35" s="284">
        <f>U36+U37</f>
        <v>102000</v>
      </c>
      <c r="V35" s="284">
        <f>V36+V37</f>
        <v>103000</v>
      </c>
      <c r="W35" s="286">
        <f>W36+W37</f>
        <v>107100</v>
      </c>
    </row>
    <row r="36" spans="1:23" ht="12.75" customHeight="1" x14ac:dyDescent="0.2">
      <c r="A36" s="150"/>
      <c r="B36" s="383" t="s">
        <v>245</v>
      </c>
      <c r="C36" s="384"/>
      <c r="D36" s="384"/>
      <c r="E36" s="384"/>
      <c r="F36" s="384"/>
      <c r="G36" s="384"/>
      <c r="H36" s="384"/>
      <c r="I36" s="384"/>
      <c r="J36" s="384"/>
      <c r="K36" s="384"/>
      <c r="L36" s="280" t="s">
        <v>350</v>
      </c>
      <c r="M36" s="281">
        <v>2</v>
      </c>
      <c r="N36" s="281">
        <v>3</v>
      </c>
      <c r="O36" s="282" t="s">
        <v>247</v>
      </c>
      <c r="P36" s="283"/>
      <c r="Q36" s="284">
        <v>101556</v>
      </c>
      <c r="R36" s="284">
        <v>101556</v>
      </c>
      <c r="S36" s="284">
        <v>101556</v>
      </c>
      <c r="T36" s="284">
        <v>-1776.13</v>
      </c>
      <c r="U36" s="284">
        <v>99779.87</v>
      </c>
      <c r="V36" s="284">
        <v>101556</v>
      </c>
      <c r="W36" s="286">
        <v>101556</v>
      </c>
    </row>
    <row r="37" spans="1:23" ht="12.75" customHeight="1" x14ac:dyDescent="0.2">
      <c r="A37" s="150"/>
      <c r="B37" s="383" t="s">
        <v>248</v>
      </c>
      <c r="C37" s="384"/>
      <c r="D37" s="384"/>
      <c r="E37" s="384"/>
      <c r="F37" s="384"/>
      <c r="G37" s="384"/>
      <c r="H37" s="384"/>
      <c r="I37" s="384"/>
      <c r="J37" s="384"/>
      <c r="K37" s="384"/>
      <c r="L37" s="280" t="s">
        <v>350</v>
      </c>
      <c r="M37" s="281">
        <v>2</v>
      </c>
      <c r="N37" s="281">
        <v>3</v>
      </c>
      <c r="O37" s="282" t="s">
        <v>249</v>
      </c>
      <c r="P37" s="283"/>
      <c r="Q37" s="284">
        <v>444</v>
      </c>
      <c r="R37" s="284">
        <v>1444</v>
      </c>
      <c r="S37" s="284">
        <v>5544</v>
      </c>
      <c r="T37" s="284">
        <v>1776.13</v>
      </c>
      <c r="U37" s="284">
        <v>2220.13</v>
      </c>
      <c r="V37" s="284">
        <v>1444</v>
      </c>
      <c r="W37" s="286">
        <v>5544</v>
      </c>
    </row>
    <row r="38" spans="1:23" ht="12.75" customHeight="1" x14ac:dyDescent="0.2">
      <c r="A38" s="150"/>
      <c r="B38" s="279"/>
      <c r="C38" s="380" t="s">
        <v>354</v>
      </c>
      <c r="D38" s="380"/>
      <c r="E38" s="380"/>
      <c r="F38" s="380"/>
      <c r="G38" s="380"/>
      <c r="H38" s="380"/>
      <c r="I38" s="380"/>
      <c r="J38" s="380"/>
      <c r="K38" s="380"/>
      <c r="L38" s="280" t="s">
        <v>355</v>
      </c>
      <c r="M38" s="281">
        <v>0</v>
      </c>
      <c r="N38" s="281">
        <v>0</v>
      </c>
      <c r="O38" s="282">
        <v>0</v>
      </c>
      <c r="P38" s="283"/>
      <c r="Q38" s="284">
        <v>137300</v>
      </c>
      <c r="R38" s="284">
        <v>0</v>
      </c>
      <c r="S38" s="284">
        <v>0</v>
      </c>
      <c r="T38" s="284">
        <v>0</v>
      </c>
      <c r="U38" s="284">
        <f t="shared" ref="T38:V41" si="5">U39</f>
        <v>122192</v>
      </c>
      <c r="V38" s="284">
        <v>0</v>
      </c>
      <c r="W38" s="286">
        <v>0</v>
      </c>
    </row>
    <row r="39" spans="1:23" ht="12.75" customHeight="1" x14ac:dyDescent="0.2">
      <c r="A39" s="150"/>
      <c r="B39" s="379" t="s">
        <v>261</v>
      </c>
      <c r="C39" s="380"/>
      <c r="D39" s="380"/>
      <c r="E39" s="380"/>
      <c r="F39" s="380"/>
      <c r="G39" s="380"/>
      <c r="H39" s="380"/>
      <c r="I39" s="380"/>
      <c r="J39" s="380"/>
      <c r="K39" s="380"/>
      <c r="L39" s="280" t="s">
        <v>356</v>
      </c>
      <c r="M39" s="281">
        <v>0</v>
      </c>
      <c r="N39" s="281">
        <v>0</v>
      </c>
      <c r="O39" s="282" t="s">
        <v>343</v>
      </c>
      <c r="P39" s="283"/>
      <c r="Q39" s="284">
        <v>137300</v>
      </c>
      <c r="R39" s="284">
        <v>0</v>
      </c>
      <c r="S39" s="284">
        <v>0</v>
      </c>
      <c r="T39" s="284">
        <f t="shared" si="5"/>
        <v>4892</v>
      </c>
      <c r="U39" s="284">
        <f t="shared" si="5"/>
        <v>122192</v>
      </c>
      <c r="V39" s="284">
        <v>0</v>
      </c>
      <c r="W39" s="286">
        <v>0</v>
      </c>
    </row>
    <row r="40" spans="1:23" ht="12.75" customHeight="1" x14ac:dyDescent="0.2">
      <c r="A40" s="150"/>
      <c r="B40" s="381" t="s">
        <v>226</v>
      </c>
      <c r="C40" s="382"/>
      <c r="D40" s="382"/>
      <c r="E40" s="382"/>
      <c r="F40" s="382"/>
      <c r="G40" s="382"/>
      <c r="H40" s="382"/>
      <c r="I40" s="382"/>
      <c r="J40" s="382"/>
      <c r="K40" s="382"/>
      <c r="L40" s="280" t="s">
        <v>356</v>
      </c>
      <c r="M40" s="281">
        <v>3</v>
      </c>
      <c r="N40" s="281">
        <v>0</v>
      </c>
      <c r="O40" s="282" t="s">
        <v>343</v>
      </c>
      <c r="P40" s="283"/>
      <c r="Q40" s="284">
        <v>137300</v>
      </c>
      <c r="R40" s="284">
        <v>0</v>
      </c>
      <c r="S40" s="284">
        <v>0</v>
      </c>
      <c r="T40" s="284">
        <f t="shared" si="5"/>
        <v>4892</v>
      </c>
      <c r="U40" s="284">
        <f t="shared" si="5"/>
        <v>122192</v>
      </c>
      <c r="V40" s="284">
        <v>0</v>
      </c>
      <c r="W40" s="286">
        <v>0</v>
      </c>
    </row>
    <row r="41" spans="1:23" ht="12.75" customHeight="1" x14ac:dyDescent="0.2">
      <c r="A41" s="150"/>
      <c r="B41" s="383" t="s">
        <v>357</v>
      </c>
      <c r="C41" s="384"/>
      <c r="D41" s="384"/>
      <c r="E41" s="384"/>
      <c r="F41" s="384"/>
      <c r="G41" s="384"/>
      <c r="H41" s="384"/>
      <c r="I41" s="384"/>
      <c r="J41" s="384"/>
      <c r="K41" s="384"/>
      <c r="L41" s="280" t="s">
        <v>356</v>
      </c>
      <c r="M41" s="281">
        <v>3</v>
      </c>
      <c r="N41" s="281">
        <v>10</v>
      </c>
      <c r="O41" s="282" t="s">
        <v>343</v>
      </c>
      <c r="P41" s="283"/>
      <c r="Q41" s="284">
        <v>137300</v>
      </c>
      <c r="R41" s="284">
        <v>0</v>
      </c>
      <c r="S41" s="284">
        <v>0</v>
      </c>
      <c r="T41" s="284">
        <f t="shared" si="5"/>
        <v>4892</v>
      </c>
      <c r="U41" s="284">
        <f t="shared" si="5"/>
        <v>122192</v>
      </c>
      <c r="V41" s="284">
        <v>0</v>
      </c>
      <c r="W41" s="286">
        <v>0</v>
      </c>
    </row>
    <row r="42" spans="1:23" ht="12.75" customHeight="1" x14ac:dyDescent="0.2">
      <c r="A42" s="150"/>
      <c r="B42" s="383" t="s">
        <v>248</v>
      </c>
      <c r="C42" s="384"/>
      <c r="D42" s="384"/>
      <c r="E42" s="384"/>
      <c r="F42" s="384"/>
      <c r="G42" s="384"/>
      <c r="H42" s="384"/>
      <c r="I42" s="384"/>
      <c r="J42" s="384"/>
      <c r="K42" s="384"/>
      <c r="L42" s="280" t="s">
        <v>356</v>
      </c>
      <c r="M42" s="281">
        <v>3</v>
      </c>
      <c r="N42" s="281">
        <v>10</v>
      </c>
      <c r="O42" s="282" t="s">
        <v>249</v>
      </c>
      <c r="P42" s="283"/>
      <c r="Q42" s="284">
        <v>137300</v>
      </c>
      <c r="R42" s="284">
        <v>0</v>
      </c>
      <c r="S42" s="284">
        <v>0</v>
      </c>
      <c r="T42" s="284">
        <v>4892</v>
      </c>
      <c r="U42" s="284">
        <v>122192</v>
      </c>
      <c r="V42" s="284">
        <v>0</v>
      </c>
      <c r="W42" s="286">
        <v>0</v>
      </c>
    </row>
    <row r="43" spans="1:23" x14ac:dyDescent="0.2">
      <c r="A43" s="150"/>
      <c r="B43" s="296"/>
      <c r="C43" s="293"/>
      <c r="D43" s="293"/>
      <c r="E43" s="293"/>
      <c r="F43" s="293"/>
      <c r="G43" s="293"/>
      <c r="H43" s="293"/>
      <c r="I43" s="293"/>
      <c r="J43" s="293"/>
      <c r="K43" s="293" t="s">
        <v>229</v>
      </c>
      <c r="L43" s="280" t="s">
        <v>358</v>
      </c>
      <c r="M43" s="281">
        <v>4</v>
      </c>
      <c r="N43" s="281">
        <v>0</v>
      </c>
      <c r="O43" s="282">
        <v>0</v>
      </c>
      <c r="P43" s="283"/>
      <c r="Q43" s="284"/>
      <c r="R43" s="284"/>
      <c r="S43" s="284"/>
      <c r="T43" s="284">
        <v>0</v>
      </c>
      <c r="U43" s="284">
        <f t="shared" ref="T43:X46" si="6">U44</f>
        <v>751001.67</v>
      </c>
      <c r="V43" s="284">
        <f t="shared" si="6"/>
        <v>728000</v>
      </c>
      <c r="W43" s="286">
        <f t="shared" si="6"/>
        <v>756000</v>
      </c>
    </row>
    <row r="44" spans="1:23" ht="12.75" customHeight="1" x14ac:dyDescent="0.2">
      <c r="A44" s="150"/>
      <c r="B44" s="279"/>
      <c r="C44" s="380" t="s">
        <v>264</v>
      </c>
      <c r="D44" s="380"/>
      <c r="E44" s="380"/>
      <c r="F44" s="380"/>
      <c r="G44" s="380"/>
      <c r="H44" s="380"/>
      <c r="I44" s="380"/>
      <c r="J44" s="380"/>
      <c r="K44" s="380"/>
      <c r="L44" s="280" t="s">
        <v>359</v>
      </c>
      <c r="M44" s="281">
        <v>0</v>
      </c>
      <c r="N44" s="281">
        <v>0</v>
      </c>
      <c r="O44" s="282">
        <v>0</v>
      </c>
      <c r="P44" s="283"/>
      <c r="Q44" s="284">
        <v>704000</v>
      </c>
      <c r="R44" s="284">
        <v>728000</v>
      </c>
      <c r="S44" s="284">
        <v>756000</v>
      </c>
      <c r="T44" s="284">
        <v>0</v>
      </c>
      <c r="U44" s="284">
        <f t="shared" si="6"/>
        <v>751001.67</v>
      </c>
      <c r="V44" s="284">
        <f t="shared" si="6"/>
        <v>728000</v>
      </c>
      <c r="W44" s="286">
        <f t="shared" si="6"/>
        <v>756000</v>
      </c>
    </row>
    <row r="45" spans="1:23" ht="12.75" customHeight="1" x14ac:dyDescent="0.2">
      <c r="A45" s="150"/>
      <c r="B45" s="379" t="s">
        <v>360</v>
      </c>
      <c r="C45" s="380"/>
      <c r="D45" s="380"/>
      <c r="E45" s="380"/>
      <c r="F45" s="380"/>
      <c r="G45" s="380"/>
      <c r="H45" s="380"/>
      <c r="I45" s="380"/>
      <c r="J45" s="380"/>
      <c r="K45" s="380"/>
      <c r="L45" s="280" t="s">
        <v>358</v>
      </c>
      <c r="M45" s="281">
        <v>0</v>
      </c>
      <c r="N45" s="281">
        <v>0</v>
      </c>
      <c r="O45" s="282" t="s">
        <v>343</v>
      </c>
      <c r="P45" s="283"/>
      <c r="Q45" s="284">
        <v>704000</v>
      </c>
      <c r="R45" s="284">
        <v>728000</v>
      </c>
      <c r="S45" s="284">
        <v>756000</v>
      </c>
      <c r="T45" s="284">
        <v>0</v>
      </c>
      <c r="U45" s="284">
        <f>U46</f>
        <v>751001.67</v>
      </c>
      <c r="V45" s="284">
        <f>V46</f>
        <v>728000</v>
      </c>
      <c r="W45" s="286">
        <f>W46</f>
        <v>756000</v>
      </c>
    </row>
    <row r="46" spans="1:23" ht="12.75" customHeight="1" x14ac:dyDescent="0.2">
      <c r="A46" s="150"/>
      <c r="B46" s="383" t="s">
        <v>230</v>
      </c>
      <c r="C46" s="384"/>
      <c r="D46" s="384"/>
      <c r="E46" s="384"/>
      <c r="F46" s="384"/>
      <c r="G46" s="384"/>
      <c r="H46" s="384"/>
      <c r="I46" s="384"/>
      <c r="J46" s="384"/>
      <c r="K46" s="384"/>
      <c r="L46" s="280" t="s">
        <v>358</v>
      </c>
      <c r="M46" s="281">
        <v>4</v>
      </c>
      <c r="N46" s="281">
        <v>9</v>
      </c>
      <c r="O46" s="282" t="s">
        <v>343</v>
      </c>
      <c r="P46" s="283"/>
      <c r="Q46" s="284">
        <v>704000</v>
      </c>
      <c r="R46" s="284">
        <v>728000</v>
      </c>
      <c r="S46" s="284">
        <v>756000</v>
      </c>
      <c r="T46" s="284">
        <f t="shared" si="6"/>
        <v>0</v>
      </c>
      <c r="U46" s="284">
        <f t="shared" si="6"/>
        <v>751001.67</v>
      </c>
      <c r="V46" s="284">
        <f t="shared" si="6"/>
        <v>728000</v>
      </c>
      <c r="W46" s="286">
        <f t="shared" si="6"/>
        <v>756000</v>
      </c>
    </row>
    <row r="47" spans="1:23" ht="12.75" customHeight="1" x14ac:dyDescent="0.2">
      <c r="A47" s="150"/>
      <c r="B47" s="383" t="s">
        <v>248</v>
      </c>
      <c r="C47" s="384"/>
      <c r="D47" s="384"/>
      <c r="E47" s="384"/>
      <c r="F47" s="384"/>
      <c r="G47" s="384"/>
      <c r="H47" s="384"/>
      <c r="I47" s="384"/>
      <c r="J47" s="384"/>
      <c r="K47" s="384"/>
      <c r="L47" s="280" t="s">
        <v>358</v>
      </c>
      <c r="M47" s="281">
        <v>4</v>
      </c>
      <c r="N47" s="281">
        <v>9</v>
      </c>
      <c r="O47" s="282" t="s">
        <v>249</v>
      </c>
      <c r="P47" s="283"/>
      <c r="Q47" s="284">
        <v>704000</v>
      </c>
      <c r="R47" s="284">
        <v>728000</v>
      </c>
      <c r="S47" s="284">
        <v>756000</v>
      </c>
      <c r="T47" s="284">
        <v>0</v>
      </c>
      <c r="U47" s="284">
        <v>751001.67</v>
      </c>
      <c r="V47" s="284">
        <v>728000</v>
      </c>
      <c r="W47" s="286">
        <v>756000</v>
      </c>
    </row>
    <row r="48" spans="1:23" x14ac:dyDescent="0.2">
      <c r="A48" s="150"/>
      <c r="B48" s="296"/>
      <c r="C48" s="293"/>
      <c r="D48" s="293"/>
      <c r="E48" s="293"/>
      <c r="F48" s="293"/>
      <c r="G48" s="293"/>
      <c r="H48" s="293"/>
      <c r="I48" s="293"/>
      <c r="J48" s="293"/>
      <c r="K48" s="293" t="s">
        <v>231</v>
      </c>
      <c r="L48" s="280">
        <v>6350000000</v>
      </c>
      <c r="M48" s="281">
        <v>5</v>
      </c>
      <c r="N48" s="281">
        <v>0</v>
      </c>
      <c r="O48" s="282">
        <v>0</v>
      </c>
      <c r="P48" s="283"/>
      <c r="Q48" s="284"/>
      <c r="R48" s="284"/>
      <c r="S48" s="284"/>
      <c r="T48" s="284">
        <f>T49</f>
        <v>102621.17000000001</v>
      </c>
      <c r="U48" s="284">
        <f>U49</f>
        <v>208526.23</v>
      </c>
      <c r="V48" s="284">
        <v>0</v>
      </c>
      <c r="W48" s="286">
        <v>0</v>
      </c>
    </row>
    <row r="49" spans="1:23" x14ac:dyDescent="0.2">
      <c r="A49" s="150"/>
      <c r="B49" s="296"/>
      <c r="C49" s="293"/>
      <c r="D49" s="293"/>
      <c r="E49" s="293"/>
      <c r="F49" s="293"/>
      <c r="G49" s="293"/>
      <c r="H49" s="293"/>
      <c r="I49" s="293"/>
      <c r="J49" s="293"/>
      <c r="K49" s="288" t="s">
        <v>232</v>
      </c>
      <c r="L49" s="280" t="s">
        <v>361</v>
      </c>
      <c r="M49" s="281">
        <v>5</v>
      </c>
      <c r="N49" s="281">
        <v>0</v>
      </c>
      <c r="O49" s="282">
        <v>0</v>
      </c>
      <c r="P49" s="283"/>
      <c r="Q49" s="284"/>
      <c r="R49" s="284"/>
      <c r="S49" s="284"/>
      <c r="T49" s="284">
        <f>T50</f>
        <v>102621.17000000001</v>
      </c>
      <c r="U49" s="284">
        <f>U50</f>
        <v>208526.23</v>
      </c>
      <c r="V49" s="284">
        <v>0</v>
      </c>
      <c r="W49" s="286">
        <v>0</v>
      </c>
    </row>
    <row r="50" spans="1:23" ht="12.75" customHeight="1" x14ac:dyDescent="0.2">
      <c r="A50" s="150"/>
      <c r="B50" s="279"/>
      <c r="C50" s="380" t="s">
        <v>266</v>
      </c>
      <c r="D50" s="380"/>
      <c r="E50" s="380"/>
      <c r="F50" s="380"/>
      <c r="G50" s="380"/>
      <c r="H50" s="380"/>
      <c r="I50" s="380"/>
      <c r="J50" s="380"/>
      <c r="K50" s="380"/>
      <c r="L50" s="280" t="s">
        <v>361</v>
      </c>
      <c r="M50" s="281">
        <v>0</v>
      </c>
      <c r="N50" s="281">
        <v>0</v>
      </c>
      <c r="O50" s="282">
        <v>0</v>
      </c>
      <c r="P50" s="283"/>
      <c r="Q50" s="284">
        <v>41900</v>
      </c>
      <c r="R50" s="284">
        <v>0</v>
      </c>
      <c r="S50" s="284">
        <v>0</v>
      </c>
      <c r="T50" s="284">
        <f>T51+T53</f>
        <v>102621.17000000001</v>
      </c>
      <c r="U50" s="284">
        <f>U51+U53</f>
        <v>208526.23</v>
      </c>
      <c r="V50" s="284">
        <v>0</v>
      </c>
      <c r="W50" s="286">
        <v>0</v>
      </c>
    </row>
    <row r="51" spans="1:23" ht="12.75" customHeight="1" x14ac:dyDescent="0.2">
      <c r="A51" s="150"/>
      <c r="B51" s="379" t="s">
        <v>267</v>
      </c>
      <c r="C51" s="380"/>
      <c r="D51" s="380"/>
      <c r="E51" s="380"/>
      <c r="F51" s="380"/>
      <c r="G51" s="380"/>
      <c r="H51" s="380"/>
      <c r="I51" s="380"/>
      <c r="J51" s="380"/>
      <c r="K51" s="380"/>
      <c r="L51" s="280" t="s">
        <v>362</v>
      </c>
      <c r="M51" s="281">
        <v>0</v>
      </c>
      <c r="N51" s="281">
        <v>0</v>
      </c>
      <c r="O51" s="282" t="s">
        <v>343</v>
      </c>
      <c r="P51" s="283"/>
      <c r="Q51" s="284">
        <v>41900</v>
      </c>
      <c r="R51" s="284">
        <v>0</v>
      </c>
      <c r="S51" s="284">
        <v>0</v>
      </c>
      <c r="T51" s="284">
        <f>T52</f>
        <v>-43365.18</v>
      </c>
      <c r="U51" s="284">
        <f>U52</f>
        <v>62539.88</v>
      </c>
      <c r="V51" s="284">
        <v>0</v>
      </c>
      <c r="W51" s="286">
        <v>0</v>
      </c>
    </row>
    <row r="52" spans="1:23" ht="12.75" customHeight="1" x14ac:dyDescent="0.2">
      <c r="A52" s="150"/>
      <c r="B52" s="383" t="s">
        <v>248</v>
      </c>
      <c r="C52" s="384"/>
      <c r="D52" s="384"/>
      <c r="E52" s="384"/>
      <c r="F52" s="384"/>
      <c r="G52" s="384"/>
      <c r="H52" s="384"/>
      <c r="I52" s="384"/>
      <c r="J52" s="384"/>
      <c r="K52" s="384"/>
      <c r="L52" s="280" t="s">
        <v>362</v>
      </c>
      <c r="M52" s="281">
        <v>5</v>
      </c>
      <c r="N52" s="281">
        <v>3</v>
      </c>
      <c r="O52" s="282" t="s">
        <v>249</v>
      </c>
      <c r="P52" s="283"/>
      <c r="Q52" s="284">
        <v>41900</v>
      </c>
      <c r="R52" s="284">
        <v>0</v>
      </c>
      <c r="S52" s="284">
        <v>0</v>
      </c>
      <c r="T52" s="284">
        <v>-43365.18</v>
      </c>
      <c r="U52" s="284">
        <v>62539.88</v>
      </c>
      <c r="V52" s="284">
        <v>0</v>
      </c>
      <c r="W52" s="286">
        <v>0</v>
      </c>
    </row>
    <row r="53" spans="1:23" ht="38.25" x14ac:dyDescent="0.2">
      <c r="A53" s="150"/>
      <c r="B53" s="296"/>
      <c r="C53" s="293"/>
      <c r="D53" s="293"/>
      <c r="E53" s="293"/>
      <c r="F53" s="293"/>
      <c r="G53" s="293"/>
      <c r="H53" s="293"/>
      <c r="I53" s="293"/>
      <c r="J53" s="297"/>
      <c r="K53" s="288" t="s">
        <v>248</v>
      </c>
      <c r="L53" s="288">
        <v>6350097060</v>
      </c>
      <c r="M53" s="302" t="s">
        <v>363</v>
      </c>
      <c r="N53" s="302" t="s">
        <v>364</v>
      </c>
      <c r="O53" s="288">
        <v>240</v>
      </c>
      <c r="P53" s="288"/>
      <c r="Q53" s="288"/>
      <c r="R53" s="288"/>
      <c r="S53" s="288"/>
      <c r="T53" s="288">
        <v>145986.35</v>
      </c>
      <c r="U53" s="295">
        <v>145986.35</v>
      </c>
      <c r="V53" s="295">
        <v>0</v>
      </c>
      <c r="W53" s="295">
        <v>0</v>
      </c>
    </row>
    <row r="54" spans="1:23" ht="12.75" customHeight="1" x14ac:dyDescent="0.2">
      <c r="A54" s="150"/>
      <c r="B54" s="279"/>
      <c r="C54" s="380" t="s">
        <v>269</v>
      </c>
      <c r="D54" s="380"/>
      <c r="E54" s="380"/>
      <c r="F54" s="380"/>
      <c r="G54" s="380"/>
      <c r="H54" s="380"/>
      <c r="I54" s="380"/>
      <c r="J54" s="380"/>
      <c r="K54" s="380"/>
      <c r="L54" s="280" t="s">
        <v>365</v>
      </c>
      <c r="M54" s="281">
        <v>0</v>
      </c>
      <c r="N54" s="281">
        <v>0</v>
      </c>
      <c r="O54" s="282">
        <v>0</v>
      </c>
      <c r="P54" s="283"/>
      <c r="Q54" s="284">
        <v>2261400.14</v>
      </c>
      <c r="R54" s="284">
        <v>2145481</v>
      </c>
      <c r="S54" s="284">
        <v>2133900</v>
      </c>
      <c r="T54" s="284">
        <f>T59+T65</f>
        <v>83093.899999999994</v>
      </c>
      <c r="U54" s="284">
        <f>U55+U65</f>
        <v>2950909.25</v>
      </c>
      <c r="V54" s="284">
        <f>V55+V59</f>
        <v>2145481</v>
      </c>
      <c r="W54" s="286">
        <f>W55+W59</f>
        <v>2133900</v>
      </c>
    </row>
    <row r="55" spans="1:23" ht="12.75" customHeight="1" x14ac:dyDescent="0.2">
      <c r="A55" s="150"/>
      <c r="B55" s="379" t="s">
        <v>270</v>
      </c>
      <c r="C55" s="380"/>
      <c r="D55" s="380"/>
      <c r="E55" s="380"/>
      <c r="F55" s="380"/>
      <c r="G55" s="380"/>
      <c r="H55" s="380"/>
      <c r="I55" s="380"/>
      <c r="J55" s="380"/>
      <c r="K55" s="380"/>
      <c r="L55" s="280" t="s">
        <v>366</v>
      </c>
      <c r="M55" s="281">
        <v>0</v>
      </c>
      <c r="N55" s="281">
        <v>0</v>
      </c>
      <c r="O55" s="282" t="s">
        <v>343</v>
      </c>
      <c r="P55" s="283"/>
      <c r="Q55" s="284">
        <v>2133900</v>
      </c>
      <c r="R55" s="284">
        <v>2133900</v>
      </c>
      <c r="S55" s="284">
        <v>2133900</v>
      </c>
      <c r="T55" s="284">
        <v>0</v>
      </c>
      <c r="U55" s="284">
        <f t="shared" ref="U55:W56" si="7">U56</f>
        <v>2759800.1</v>
      </c>
      <c r="V55" s="284">
        <f t="shared" si="7"/>
        <v>2133900</v>
      </c>
      <c r="W55" s="286">
        <f t="shared" si="7"/>
        <v>2133900</v>
      </c>
    </row>
    <row r="56" spans="1:23" ht="12.75" customHeight="1" x14ac:dyDescent="0.2">
      <c r="A56" s="150"/>
      <c r="B56" s="381" t="s">
        <v>233</v>
      </c>
      <c r="C56" s="382"/>
      <c r="D56" s="382"/>
      <c r="E56" s="382"/>
      <c r="F56" s="382"/>
      <c r="G56" s="382"/>
      <c r="H56" s="382"/>
      <c r="I56" s="382"/>
      <c r="J56" s="382"/>
      <c r="K56" s="382"/>
      <c r="L56" s="280" t="s">
        <v>366</v>
      </c>
      <c r="M56" s="281">
        <v>8</v>
      </c>
      <c r="N56" s="281">
        <v>0</v>
      </c>
      <c r="O56" s="282" t="s">
        <v>343</v>
      </c>
      <c r="P56" s="283"/>
      <c r="Q56" s="284">
        <v>2133900</v>
      </c>
      <c r="R56" s="284">
        <v>2133900</v>
      </c>
      <c r="S56" s="284">
        <v>2133900</v>
      </c>
      <c r="T56" s="284">
        <v>0</v>
      </c>
      <c r="U56" s="284">
        <f>U57+U59+U63</f>
        <v>2759800.1</v>
      </c>
      <c r="V56" s="284">
        <f t="shared" si="7"/>
        <v>2133900</v>
      </c>
      <c r="W56" s="286">
        <f t="shared" si="7"/>
        <v>2133900</v>
      </c>
    </row>
    <row r="57" spans="1:23" ht="12.75" customHeight="1" x14ac:dyDescent="0.2">
      <c r="A57" s="150"/>
      <c r="B57" s="381" t="s">
        <v>234</v>
      </c>
      <c r="C57" s="382"/>
      <c r="D57" s="382"/>
      <c r="E57" s="382"/>
      <c r="F57" s="382"/>
      <c r="G57" s="382"/>
      <c r="H57" s="382"/>
      <c r="I57" s="382"/>
      <c r="J57" s="382"/>
      <c r="K57" s="382"/>
      <c r="L57" s="280" t="s">
        <v>366</v>
      </c>
      <c r="M57" s="281">
        <v>8</v>
      </c>
      <c r="N57" s="281">
        <v>1</v>
      </c>
      <c r="O57" s="282" t="s">
        <v>343</v>
      </c>
      <c r="P57" s="283"/>
      <c r="Q57" s="284">
        <v>2133900</v>
      </c>
      <c r="R57" s="284">
        <v>2133900</v>
      </c>
      <c r="S57" s="284">
        <v>2133900</v>
      </c>
      <c r="T57" s="284">
        <v>0</v>
      </c>
      <c r="U57" s="284">
        <f>U58</f>
        <v>2034200</v>
      </c>
      <c r="V57" s="284">
        <f>V58</f>
        <v>2133900</v>
      </c>
      <c r="W57" s="286">
        <f>W58</f>
        <v>2133900</v>
      </c>
    </row>
    <row r="58" spans="1:23" ht="12.75" customHeight="1" x14ac:dyDescent="0.2">
      <c r="A58" s="150"/>
      <c r="B58" s="383" t="s">
        <v>193</v>
      </c>
      <c r="C58" s="384"/>
      <c r="D58" s="384"/>
      <c r="E58" s="384"/>
      <c r="F58" s="384"/>
      <c r="G58" s="384"/>
      <c r="H58" s="384"/>
      <c r="I58" s="384"/>
      <c r="J58" s="384"/>
      <c r="K58" s="384"/>
      <c r="L58" s="280" t="s">
        <v>366</v>
      </c>
      <c r="M58" s="281">
        <v>8</v>
      </c>
      <c r="N58" s="281">
        <v>1</v>
      </c>
      <c r="O58" s="282" t="s">
        <v>271</v>
      </c>
      <c r="P58" s="283"/>
      <c r="Q58" s="284">
        <v>2133900</v>
      </c>
      <c r="R58" s="284">
        <v>2133900</v>
      </c>
      <c r="S58" s="284">
        <v>2133900</v>
      </c>
      <c r="T58" s="284">
        <v>0</v>
      </c>
      <c r="U58" s="284">
        <v>2034200</v>
      </c>
      <c r="V58" s="284">
        <v>2133900</v>
      </c>
      <c r="W58" s="286">
        <v>2133900</v>
      </c>
    </row>
    <row r="59" spans="1:23" ht="12.75" customHeight="1" x14ac:dyDescent="0.2">
      <c r="A59" s="150"/>
      <c r="B59" s="379" t="s">
        <v>272</v>
      </c>
      <c r="C59" s="380"/>
      <c r="D59" s="380"/>
      <c r="E59" s="380"/>
      <c r="F59" s="380"/>
      <c r="G59" s="380"/>
      <c r="H59" s="380"/>
      <c r="I59" s="380"/>
      <c r="J59" s="380"/>
      <c r="K59" s="380"/>
      <c r="L59" s="280" t="s">
        <v>367</v>
      </c>
      <c r="M59" s="281">
        <v>0</v>
      </c>
      <c r="N59" s="281">
        <v>0</v>
      </c>
      <c r="O59" s="282" t="s">
        <v>343</v>
      </c>
      <c r="P59" s="283"/>
      <c r="Q59" s="284">
        <v>127500.14</v>
      </c>
      <c r="R59" s="284">
        <v>11581</v>
      </c>
      <c r="S59" s="284">
        <v>0</v>
      </c>
      <c r="T59" s="284">
        <f>T60</f>
        <v>-108015.25</v>
      </c>
      <c r="U59" s="284">
        <f t="shared" ref="U59:V61" si="8">U60</f>
        <v>625900.1</v>
      </c>
      <c r="V59" s="284">
        <f t="shared" si="8"/>
        <v>11581</v>
      </c>
      <c r="W59" s="286">
        <v>0</v>
      </c>
    </row>
    <row r="60" spans="1:23" ht="12.75" customHeight="1" x14ac:dyDescent="0.2">
      <c r="A60" s="150"/>
      <c r="B60" s="381" t="s">
        <v>233</v>
      </c>
      <c r="C60" s="382"/>
      <c r="D60" s="382"/>
      <c r="E60" s="382"/>
      <c r="F60" s="382"/>
      <c r="G60" s="382"/>
      <c r="H60" s="382"/>
      <c r="I60" s="382"/>
      <c r="J60" s="382"/>
      <c r="K60" s="382"/>
      <c r="L60" s="280" t="s">
        <v>367</v>
      </c>
      <c r="M60" s="281">
        <v>8</v>
      </c>
      <c r="N60" s="281">
        <v>0</v>
      </c>
      <c r="O60" s="282" t="s">
        <v>343</v>
      </c>
      <c r="P60" s="283"/>
      <c r="Q60" s="284">
        <v>127500.14</v>
      </c>
      <c r="R60" s="284">
        <v>11581</v>
      </c>
      <c r="S60" s="284">
        <v>0</v>
      </c>
      <c r="T60" s="284">
        <f>T61</f>
        <v>-108015.25</v>
      </c>
      <c r="U60" s="284">
        <f t="shared" si="8"/>
        <v>625900.1</v>
      </c>
      <c r="V60" s="284">
        <f t="shared" si="8"/>
        <v>11581</v>
      </c>
      <c r="W60" s="286">
        <v>0</v>
      </c>
    </row>
    <row r="61" spans="1:23" ht="12.75" customHeight="1" x14ac:dyDescent="0.2">
      <c r="A61" s="150"/>
      <c r="B61" s="381" t="s">
        <v>234</v>
      </c>
      <c r="C61" s="382"/>
      <c r="D61" s="382"/>
      <c r="E61" s="382"/>
      <c r="F61" s="382"/>
      <c r="G61" s="382"/>
      <c r="H61" s="382"/>
      <c r="I61" s="382"/>
      <c r="J61" s="382"/>
      <c r="K61" s="382"/>
      <c r="L61" s="280" t="s">
        <v>367</v>
      </c>
      <c r="M61" s="281">
        <v>8</v>
      </c>
      <c r="N61" s="281">
        <v>1</v>
      </c>
      <c r="O61" s="282" t="s">
        <v>343</v>
      </c>
      <c r="P61" s="283"/>
      <c r="Q61" s="284">
        <v>127500.14</v>
      </c>
      <c r="R61" s="284">
        <v>11581</v>
      </c>
      <c r="S61" s="284">
        <v>0</v>
      </c>
      <c r="T61" s="284">
        <f>T62</f>
        <v>-108015.25</v>
      </c>
      <c r="U61" s="284">
        <f t="shared" si="8"/>
        <v>625900.1</v>
      </c>
      <c r="V61" s="284">
        <f t="shared" si="8"/>
        <v>11581</v>
      </c>
      <c r="W61" s="286">
        <v>0</v>
      </c>
    </row>
    <row r="62" spans="1:23" ht="12.75" customHeight="1" x14ac:dyDescent="0.2">
      <c r="A62" s="150"/>
      <c r="B62" s="383" t="s">
        <v>248</v>
      </c>
      <c r="C62" s="384"/>
      <c r="D62" s="384"/>
      <c r="E62" s="384"/>
      <c r="F62" s="384"/>
      <c r="G62" s="384"/>
      <c r="H62" s="384"/>
      <c r="I62" s="384"/>
      <c r="J62" s="384"/>
      <c r="K62" s="384"/>
      <c r="L62" s="280" t="s">
        <v>367</v>
      </c>
      <c r="M62" s="281">
        <v>8</v>
      </c>
      <c r="N62" s="281">
        <v>1</v>
      </c>
      <c r="O62" s="282" t="s">
        <v>249</v>
      </c>
      <c r="P62" s="283"/>
      <c r="Q62" s="284">
        <v>127500.14</v>
      </c>
      <c r="R62" s="284">
        <v>11581</v>
      </c>
      <c r="S62" s="284">
        <v>0</v>
      </c>
      <c r="T62" s="284">
        <v>-108015.25</v>
      </c>
      <c r="U62" s="284">
        <v>625900.1</v>
      </c>
      <c r="V62" s="284">
        <v>11581</v>
      </c>
      <c r="W62" s="286">
        <v>0</v>
      </c>
    </row>
    <row r="63" spans="1:23" ht="25.5" x14ac:dyDescent="0.2">
      <c r="A63" s="150"/>
      <c r="B63" s="287"/>
      <c r="C63" s="288"/>
      <c r="D63" s="288"/>
      <c r="E63" s="288"/>
      <c r="F63" s="288"/>
      <c r="G63" s="288"/>
      <c r="H63" s="288"/>
      <c r="I63" s="288"/>
      <c r="J63" s="288"/>
      <c r="K63" s="288" t="s">
        <v>273</v>
      </c>
      <c r="L63" s="280">
        <v>6360097030</v>
      </c>
      <c r="M63" s="281">
        <v>8</v>
      </c>
      <c r="N63" s="281">
        <v>1</v>
      </c>
      <c r="O63" s="282">
        <v>0</v>
      </c>
      <c r="P63" s="283"/>
      <c r="Q63" s="284"/>
      <c r="R63" s="284"/>
      <c r="S63" s="284"/>
      <c r="T63" s="284">
        <v>0</v>
      </c>
      <c r="U63" s="284">
        <v>99700</v>
      </c>
      <c r="V63" s="284">
        <v>0</v>
      </c>
      <c r="W63" s="286">
        <v>0</v>
      </c>
    </row>
    <row r="64" spans="1:23" x14ac:dyDescent="0.2">
      <c r="A64" s="150"/>
      <c r="B64" s="287"/>
      <c r="C64" s="288"/>
      <c r="D64" s="288"/>
      <c r="E64" s="288"/>
      <c r="F64" s="288"/>
      <c r="G64" s="288"/>
      <c r="H64" s="288"/>
      <c r="I64" s="288"/>
      <c r="J64" s="288"/>
      <c r="K64" s="288" t="s">
        <v>193</v>
      </c>
      <c r="L64" s="280">
        <v>6360097030</v>
      </c>
      <c r="M64" s="281">
        <v>8</v>
      </c>
      <c r="N64" s="281">
        <v>1</v>
      </c>
      <c r="O64" s="282">
        <v>540</v>
      </c>
      <c r="P64" s="283"/>
      <c r="Q64" s="284"/>
      <c r="R64" s="284"/>
      <c r="S64" s="284"/>
      <c r="T64" s="284">
        <v>0</v>
      </c>
      <c r="U64" s="284">
        <v>99700</v>
      </c>
      <c r="V64" s="284">
        <v>0</v>
      </c>
      <c r="W64" s="286">
        <v>0</v>
      </c>
    </row>
    <row r="65" spans="1:23" ht="38.25" x14ac:dyDescent="0.2">
      <c r="A65" s="150"/>
      <c r="B65" s="287"/>
      <c r="C65" s="288"/>
      <c r="D65" s="288"/>
      <c r="E65" s="288"/>
      <c r="F65" s="288"/>
      <c r="G65" s="288"/>
      <c r="H65" s="288"/>
      <c r="I65" s="288"/>
      <c r="J65" s="288"/>
      <c r="K65" s="288" t="s">
        <v>248</v>
      </c>
      <c r="L65" s="280">
        <v>6360097060</v>
      </c>
      <c r="M65" s="281">
        <v>8</v>
      </c>
      <c r="N65" s="281">
        <v>1</v>
      </c>
      <c r="O65" s="282">
        <v>240</v>
      </c>
      <c r="P65" s="283"/>
      <c r="Q65" s="284"/>
      <c r="R65" s="284"/>
      <c r="S65" s="284"/>
      <c r="T65" s="284">
        <v>191109.15</v>
      </c>
      <c r="U65" s="284">
        <v>191109.15</v>
      </c>
      <c r="V65" s="284">
        <v>0</v>
      </c>
      <c r="W65" s="286">
        <v>0</v>
      </c>
    </row>
    <row r="66" spans="1:23" ht="12.75" customHeight="1" x14ac:dyDescent="0.2">
      <c r="A66" s="150"/>
      <c r="B66" s="379" t="s">
        <v>262</v>
      </c>
      <c r="C66" s="380"/>
      <c r="D66" s="380"/>
      <c r="E66" s="380"/>
      <c r="F66" s="380"/>
      <c r="G66" s="380"/>
      <c r="H66" s="380"/>
      <c r="I66" s="380"/>
      <c r="J66" s="380"/>
      <c r="K66" s="380"/>
      <c r="L66" s="280">
        <v>7700000000</v>
      </c>
      <c r="M66" s="281">
        <v>0</v>
      </c>
      <c r="N66" s="281">
        <v>0</v>
      </c>
      <c r="O66" s="282">
        <v>0</v>
      </c>
      <c r="P66" s="283"/>
      <c r="Q66" s="284">
        <v>7600</v>
      </c>
      <c r="R66" s="284">
        <v>4119</v>
      </c>
      <c r="S66" s="284">
        <v>0</v>
      </c>
      <c r="T66" s="284">
        <v>0</v>
      </c>
      <c r="U66" s="284">
        <f>U67+U71+U74</f>
        <v>16702.5</v>
      </c>
      <c r="V66" s="284">
        <f t="shared" ref="U66:W69" si="9">V67</f>
        <v>4119</v>
      </c>
      <c r="W66" s="286">
        <v>0</v>
      </c>
    </row>
    <row r="67" spans="1:23" ht="12.75" customHeight="1" x14ac:dyDescent="0.2">
      <c r="A67" s="150"/>
      <c r="B67" s="379" t="s">
        <v>368</v>
      </c>
      <c r="C67" s="380"/>
      <c r="D67" s="380"/>
      <c r="E67" s="380"/>
      <c r="F67" s="380"/>
      <c r="G67" s="380"/>
      <c r="H67" s="380"/>
      <c r="I67" s="380"/>
      <c r="J67" s="380"/>
      <c r="K67" s="380"/>
      <c r="L67" s="280" t="s">
        <v>369</v>
      </c>
      <c r="M67" s="281">
        <v>0</v>
      </c>
      <c r="N67" s="281">
        <v>0</v>
      </c>
      <c r="O67" s="282" t="s">
        <v>343</v>
      </c>
      <c r="P67" s="283"/>
      <c r="Q67" s="284">
        <v>6000</v>
      </c>
      <c r="R67" s="284">
        <v>4119</v>
      </c>
      <c r="S67" s="284">
        <v>0</v>
      </c>
      <c r="T67" s="284">
        <v>0</v>
      </c>
      <c r="U67" s="284">
        <f t="shared" si="9"/>
        <v>0</v>
      </c>
      <c r="V67" s="284">
        <f t="shared" si="9"/>
        <v>4119</v>
      </c>
      <c r="W67" s="286">
        <v>0</v>
      </c>
    </row>
    <row r="68" spans="1:23" ht="12.75" customHeight="1" x14ac:dyDescent="0.2">
      <c r="A68" s="150"/>
      <c r="B68" s="381" t="s">
        <v>226</v>
      </c>
      <c r="C68" s="382"/>
      <c r="D68" s="382"/>
      <c r="E68" s="382"/>
      <c r="F68" s="382"/>
      <c r="G68" s="382"/>
      <c r="H68" s="382"/>
      <c r="I68" s="382"/>
      <c r="J68" s="382"/>
      <c r="K68" s="382"/>
      <c r="L68" s="280" t="s">
        <v>369</v>
      </c>
      <c r="M68" s="281">
        <v>3</v>
      </c>
      <c r="N68" s="281">
        <v>0</v>
      </c>
      <c r="O68" s="282" t="s">
        <v>343</v>
      </c>
      <c r="P68" s="283"/>
      <c r="Q68" s="284">
        <v>6000</v>
      </c>
      <c r="R68" s="284">
        <v>4119</v>
      </c>
      <c r="S68" s="284">
        <v>0</v>
      </c>
      <c r="T68" s="284">
        <f>T69</f>
        <v>0</v>
      </c>
      <c r="U68" s="284">
        <f t="shared" si="9"/>
        <v>0</v>
      </c>
      <c r="V68" s="284">
        <f t="shared" si="9"/>
        <v>4119</v>
      </c>
      <c r="W68" s="286">
        <v>0</v>
      </c>
    </row>
    <row r="69" spans="1:23" ht="12.75" customHeight="1" x14ac:dyDescent="0.2">
      <c r="A69" s="150"/>
      <c r="B69" s="383" t="s">
        <v>228</v>
      </c>
      <c r="C69" s="384"/>
      <c r="D69" s="384"/>
      <c r="E69" s="384"/>
      <c r="F69" s="384"/>
      <c r="G69" s="384"/>
      <c r="H69" s="384"/>
      <c r="I69" s="384"/>
      <c r="J69" s="384"/>
      <c r="K69" s="384"/>
      <c r="L69" s="280" t="s">
        <v>369</v>
      </c>
      <c r="M69" s="281">
        <v>3</v>
      </c>
      <c r="N69" s="281">
        <v>14</v>
      </c>
      <c r="O69" s="282" t="s">
        <v>343</v>
      </c>
      <c r="P69" s="283"/>
      <c r="Q69" s="284">
        <v>6000</v>
      </c>
      <c r="R69" s="284">
        <v>4119</v>
      </c>
      <c r="S69" s="284">
        <v>0</v>
      </c>
      <c r="T69" s="284">
        <f>T70</f>
        <v>0</v>
      </c>
      <c r="U69" s="284">
        <f t="shared" si="9"/>
        <v>0</v>
      </c>
      <c r="V69" s="284">
        <f t="shared" si="9"/>
        <v>4119</v>
      </c>
      <c r="W69" s="286">
        <v>0</v>
      </c>
    </row>
    <row r="70" spans="1:23" ht="12.75" customHeight="1" x14ac:dyDescent="0.2">
      <c r="A70" s="150"/>
      <c r="B70" s="383" t="s">
        <v>248</v>
      </c>
      <c r="C70" s="384"/>
      <c r="D70" s="384"/>
      <c r="E70" s="384"/>
      <c r="F70" s="384"/>
      <c r="G70" s="384"/>
      <c r="H70" s="384"/>
      <c r="I70" s="384"/>
      <c r="J70" s="384"/>
      <c r="K70" s="384"/>
      <c r="L70" s="280" t="s">
        <v>369</v>
      </c>
      <c r="M70" s="281">
        <v>3</v>
      </c>
      <c r="N70" s="281">
        <v>14</v>
      </c>
      <c r="O70" s="282" t="s">
        <v>249</v>
      </c>
      <c r="P70" s="283"/>
      <c r="Q70" s="284">
        <v>6000</v>
      </c>
      <c r="R70" s="284">
        <v>4119</v>
      </c>
      <c r="S70" s="284">
        <v>0</v>
      </c>
      <c r="T70" s="284"/>
      <c r="U70" s="284">
        <v>0</v>
      </c>
      <c r="V70" s="284">
        <v>4119</v>
      </c>
      <c r="W70" s="286">
        <v>0</v>
      </c>
    </row>
    <row r="71" spans="1:23" ht="36" x14ac:dyDescent="0.2">
      <c r="A71" s="150"/>
      <c r="B71" s="303"/>
      <c r="C71" s="304"/>
      <c r="D71" s="304"/>
      <c r="E71" s="304"/>
      <c r="F71" s="304"/>
      <c r="G71" s="304"/>
      <c r="H71" s="304"/>
      <c r="I71" s="304"/>
      <c r="J71" s="304"/>
      <c r="K71" s="300" t="s">
        <v>253</v>
      </c>
      <c r="L71" s="280">
        <v>7700000000</v>
      </c>
      <c r="M71" s="281">
        <v>0</v>
      </c>
      <c r="N71" s="281">
        <v>0</v>
      </c>
      <c r="O71" s="282">
        <v>0</v>
      </c>
      <c r="P71" s="283"/>
      <c r="Q71" s="284"/>
      <c r="R71" s="284"/>
      <c r="S71" s="284"/>
      <c r="T71" s="284">
        <v>0</v>
      </c>
      <c r="U71" s="284">
        <v>15000</v>
      </c>
      <c r="V71" s="284">
        <v>0</v>
      </c>
      <c r="W71" s="284">
        <v>0</v>
      </c>
    </row>
    <row r="72" spans="1:23" ht="25.5" x14ac:dyDescent="0.2">
      <c r="A72" s="150"/>
      <c r="B72" s="303"/>
      <c r="C72" s="304"/>
      <c r="D72" s="304"/>
      <c r="E72" s="304"/>
      <c r="F72" s="304"/>
      <c r="G72" s="304"/>
      <c r="H72" s="304"/>
      <c r="I72" s="304"/>
      <c r="J72" s="304"/>
      <c r="K72" s="288" t="s">
        <v>262</v>
      </c>
      <c r="L72" s="280">
        <v>7700000040</v>
      </c>
      <c r="M72" s="281">
        <v>1</v>
      </c>
      <c r="N72" s="281">
        <v>0</v>
      </c>
      <c r="O72" s="282">
        <v>0</v>
      </c>
      <c r="P72" s="283"/>
      <c r="Q72" s="284"/>
      <c r="R72" s="284"/>
      <c r="S72" s="284"/>
      <c r="T72" s="284">
        <v>0</v>
      </c>
      <c r="U72" s="284">
        <v>15000</v>
      </c>
      <c r="V72" s="284">
        <v>0</v>
      </c>
      <c r="W72" s="284">
        <v>0</v>
      </c>
    </row>
    <row r="73" spans="1:23" x14ac:dyDescent="0.2">
      <c r="A73" s="150"/>
      <c r="B73" s="303"/>
      <c r="C73" s="304"/>
      <c r="D73" s="304"/>
      <c r="E73" s="304"/>
      <c r="F73" s="304"/>
      <c r="G73" s="304"/>
      <c r="H73" s="304"/>
      <c r="I73" s="304"/>
      <c r="J73" s="304"/>
      <c r="K73" s="288" t="s">
        <v>254</v>
      </c>
      <c r="L73" s="280">
        <v>7700000040</v>
      </c>
      <c r="M73" s="281">
        <v>1</v>
      </c>
      <c r="N73" s="281">
        <v>11</v>
      </c>
      <c r="O73" s="282">
        <v>870</v>
      </c>
      <c r="P73" s="283"/>
      <c r="Q73" s="284"/>
      <c r="R73" s="284"/>
      <c r="S73" s="284"/>
      <c r="T73" s="284">
        <v>0</v>
      </c>
      <c r="U73" s="284">
        <v>15000</v>
      </c>
      <c r="V73" s="284">
        <v>0</v>
      </c>
      <c r="W73" s="305">
        <v>0</v>
      </c>
    </row>
    <row r="74" spans="1:23" ht="12.75" customHeight="1" x14ac:dyDescent="0.2">
      <c r="A74" s="150"/>
      <c r="B74" s="381" t="s">
        <v>218</v>
      </c>
      <c r="C74" s="382"/>
      <c r="D74" s="382"/>
      <c r="E74" s="382"/>
      <c r="F74" s="382"/>
      <c r="G74" s="382"/>
      <c r="H74" s="382"/>
      <c r="I74" s="382"/>
      <c r="J74" s="382"/>
      <c r="K74" s="382"/>
      <c r="L74" s="280" t="s">
        <v>370</v>
      </c>
      <c r="M74" s="281">
        <v>0</v>
      </c>
      <c r="N74" s="281">
        <v>0</v>
      </c>
      <c r="O74" s="282" t="s">
        <v>343</v>
      </c>
      <c r="P74" s="283"/>
      <c r="Q74" s="284">
        <v>1600</v>
      </c>
      <c r="R74" s="284">
        <v>0</v>
      </c>
      <c r="S74" s="284">
        <v>0</v>
      </c>
      <c r="T74" s="284">
        <v>0</v>
      </c>
      <c r="U74" s="284">
        <f>U75</f>
        <v>1702.5</v>
      </c>
      <c r="V74" s="284">
        <v>0</v>
      </c>
      <c r="W74" s="286">
        <v>0</v>
      </c>
    </row>
    <row r="75" spans="1:23" ht="12.75" customHeight="1" x14ac:dyDescent="0.2">
      <c r="A75" s="150"/>
      <c r="B75" s="383" t="s">
        <v>223</v>
      </c>
      <c r="C75" s="384"/>
      <c r="D75" s="384"/>
      <c r="E75" s="384"/>
      <c r="F75" s="384"/>
      <c r="G75" s="384"/>
      <c r="H75" s="384"/>
      <c r="I75" s="384"/>
      <c r="J75" s="384"/>
      <c r="K75" s="384"/>
      <c r="L75" s="280" t="s">
        <v>370</v>
      </c>
      <c r="M75" s="281">
        <v>1</v>
      </c>
      <c r="N75" s="281">
        <v>0</v>
      </c>
      <c r="O75" s="282" t="s">
        <v>343</v>
      </c>
      <c r="P75" s="283"/>
      <c r="Q75" s="284">
        <v>1600</v>
      </c>
      <c r="R75" s="284">
        <v>0</v>
      </c>
      <c r="S75" s="284">
        <v>0</v>
      </c>
      <c r="T75" s="284">
        <v>0</v>
      </c>
      <c r="U75" s="284">
        <v>1702.5</v>
      </c>
      <c r="V75" s="284">
        <v>0</v>
      </c>
      <c r="W75" s="286">
        <v>0</v>
      </c>
    </row>
    <row r="76" spans="1:23" ht="26.25" thickBot="1" x14ac:dyDescent="0.25">
      <c r="A76" s="150"/>
      <c r="B76" s="306"/>
      <c r="C76" s="307"/>
      <c r="D76" s="307"/>
      <c r="E76" s="307"/>
      <c r="F76" s="307"/>
      <c r="G76" s="307"/>
      <c r="H76" s="307"/>
      <c r="I76" s="307"/>
      <c r="J76" s="307"/>
      <c r="K76" s="288" t="s">
        <v>371</v>
      </c>
      <c r="L76" s="280" t="s">
        <v>370</v>
      </c>
      <c r="M76" s="281">
        <v>1</v>
      </c>
      <c r="N76" s="281">
        <v>13</v>
      </c>
      <c r="O76" s="282">
        <v>850</v>
      </c>
      <c r="P76" s="283"/>
      <c r="Q76" s="284"/>
      <c r="R76" s="284"/>
      <c r="S76" s="284"/>
      <c r="T76" s="284">
        <v>0</v>
      </c>
      <c r="U76" s="284">
        <v>1702.5</v>
      </c>
      <c r="V76" s="284">
        <v>0</v>
      </c>
      <c r="W76" s="305">
        <v>0</v>
      </c>
    </row>
    <row r="77" spans="1:23" s="114" customFormat="1" ht="13.5" thickBot="1" x14ac:dyDescent="0.25">
      <c r="A77" s="182"/>
      <c r="B77" s="376" t="s">
        <v>372</v>
      </c>
      <c r="C77" s="377"/>
      <c r="D77" s="377"/>
      <c r="E77" s="377"/>
      <c r="F77" s="377"/>
      <c r="G77" s="377"/>
      <c r="H77" s="377"/>
      <c r="I77" s="377"/>
      <c r="J77" s="377"/>
      <c r="K77" s="378"/>
      <c r="L77" s="308" t="s">
        <v>373</v>
      </c>
      <c r="M77" s="308" t="s">
        <v>373</v>
      </c>
      <c r="N77" s="308" t="s">
        <v>373</v>
      </c>
      <c r="O77" s="308" t="s">
        <v>373</v>
      </c>
      <c r="P77" s="309" t="s">
        <v>374</v>
      </c>
      <c r="Q77" s="310">
        <v>5721600</v>
      </c>
      <c r="R77" s="310">
        <v>5316600</v>
      </c>
      <c r="S77" s="310">
        <v>5237700</v>
      </c>
      <c r="T77" s="311">
        <f>T12</f>
        <v>410744.31000000006</v>
      </c>
      <c r="U77" s="310">
        <f>U12+U66</f>
        <v>7562812.5300000003</v>
      </c>
      <c r="V77" s="310">
        <f>V12+V66</f>
        <v>5316600</v>
      </c>
      <c r="W77" s="312">
        <f>W12+W66</f>
        <v>5237700</v>
      </c>
    </row>
    <row r="78" spans="1:23" x14ac:dyDescent="0.2">
      <c r="A78" s="150"/>
      <c r="B78" s="313"/>
      <c r="C78" s="314"/>
      <c r="D78" s="314"/>
      <c r="E78" s="314"/>
      <c r="F78" s="315"/>
      <c r="G78" s="315"/>
      <c r="H78" s="315"/>
      <c r="I78" s="315"/>
      <c r="J78" s="315"/>
      <c r="K78" s="316"/>
      <c r="L78" s="315" t="s">
        <v>370</v>
      </c>
      <c r="M78" s="315">
        <v>1</v>
      </c>
      <c r="N78" s="315">
        <v>13</v>
      </c>
      <c r="O78" s="315" t="s">
        <v>345</v>
      </c>
      <c r="P78" s="315"/>
      <c r="Q78" s="317">
        <v>5721600</v>
      </c>
      <c r="R78" s="317">
        <v>5316600</v>
      </c>
      <c r="S78" s="317">
        <v>5237700</v>
      </c>
      <c r="T78" s="317"/>
      <c r="U78" s="318">
        <v>0</v>
      </c>
      <c r="V78" s="318">
        <v>0</v>
      </c>
      <c r="W78" s="319">
        <v>0</v>
      </c>
    </row>
  </sheetData>
  <mergeCells count="55">
    <mergeCell ref="B17:K17"/>
    <mergeCell ref="P1:R1"/>
    <mergeCell ref="U1:V1"/>
    <mergeCell ref="O2:V2"/>
    <mergeCell ref="T3:W3"/>
    <mergeCell ref="U4:W4"/>
    <mergeCell ref="B11:K11"/>
    <mergeCell ref="B12:K12"/>
    <mergeCell ref="C13:K13"/>
    <mergeCell ref="B14:K14"/>
    <mergeCell ref="B15:K15"/>
    <mergeCell ref="B16:K16"/>
    <mergeCell ref="B35:K35"/>
    <mergeCell ref="B18:K18"/>
    <mergeCell ref="B19:K19"/>
    <mergeCell ref="B20:K20"/>
    <mergeCell ref="B21:K21"/>
    <mergeCell ref="B22:K22"/>
    <mergeCell ref="B23:K23"/>
    <mergeCell ref="B25:K25"/>
    <mergeCell ref="B26:K26"/>
    <mergeCell ref="B27:K27"/>
    <mergeCell ref="B28:K28"/>
    <mergeCell ref="C34:K34"/>
    <mergeCell ref="C50:K50"/>
    <mergeCell ref="B36:K36"/>
    <mergeCell ref="B37:K37"/>
    <mergeCell ref="C38:K38"/>
    <mergeCell ref="B39:K39"/>
    <mergeCell ref="B40:K40"/>
    <mergeCell ref="B41:K41"/>
    <mergeCell ref="B42:K42"/>
    <mergeCell ref="C44:K44"/>
    <mergeCell ref="B45:K45"/>
    <mergeCell ref="B46:K46"/>
    <mergeCell ref="B47:K47"/>
    <mergeCell ref="B66:K66"/>
    <mergeCell ref="B51:K51"/>
    <mergeCell ref="B52:K52"/>
    <mergeCell ref="C54:K54"/>
    <mergeCell ref="B55:K55"/>
    <mergeCell ref="B56:K56"/>
    <mergeCell ref="B57:K57"/>
    <mergeCell ref="B58:K58"/>
    <mergeCell ref="B59:K59"/>
    <mergeCell ref="B60:K60"/>
    <mergeCell ref="B61:K61"/>
    <mergeCell ref="B62:K62"/>
    <mergeCell ref="B77:K77"/>
    <mergeCell ref="B67:K67"/>
    <mergeCell ref="B68:K68"/>
    <mergeCell ref="B69:K69"/>
    <mergeCell ref="B70:K70"/>
    <mergeCell ref="B74:K74"/>
    <mergeCell ref="B75:K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</vt:lpstr>
      <vt:lpstr>Приложение 5</vt:lpstr>
      <vt:lpstr>Приложение 6</vt:lpstr>
      <vt:lpstr>Приложение 7</vt:lpstr>
      <vt:lpstr>Приложение 8</vt:lpstr>
      <vt:lpstr>Приложение 9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2021-12-29T12:53:43Z</cp:lastPrinted>
  <dcterms:created xsi:type="dcterms:W3CDTF">2010-12-16T03:42:04Z</dcterms:created>
  <dcterms:modified xsi:type="dcterms:W3CDTF">2022-01-12T17:35:37Z</dcterms:modified>
</cp:coreProperties>
</file>