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120" yWindow="75" windowWidth="12120" windowHeight="9120" activeTab="5"/>
  </bookViews>
  <sheets>
    <sheet name="Прил 1" sheetId="5" r:id="rId1"/>
    <sheet name="Прил 5" sheetId="6" r:id="rId2"/>
    <sheet name="Прил 6" sheetId="7" r:id="rId3"/>
    <sheet name="Прил 7" sheetId="8" r:id="rId4"/>
    <sheet name="Прил 8" sheetId="9" r:id="rId5"/>
    <sheet name="Прил 9" sheetId="10" r:id="rId6"/>
  </sheets>
  <calcPr calcId="152511"/>
</workbook>
</file>

<file path=xl/calcChain.xml><?xml version="1.0" encoding="utf-8"?>
<calcChain xmlns="http://schemas.openxmlformats.org/spreadsheetml/2006/main">
  <c r="W91" i="10" l="1"/>
  <c r="V91" i="10"/>
  <c r="U91" i="10"/>
  <c r="U90" i="10" s="1"/>
  <c r="U89" i="10" s="1"/>
  <c r="U80" i="10" s="1"/>
  <c r="T91" i="10"/>
  <c r="W90" i="10"/>
  <c r="V90" i="10"/>
  <c r="V89" i="10" s="1"/>
  <c r="V80" i="10" s="1"/>
  <c r="T90" i="10"/>
  <c r="W89" i="10"/>
  <c r="W80" i="10" s="1"/>
  <c r="T89" i="10"/>
  <c r="W85" i="10"/>
  <c r="V85" i="10"/>
  <c r="U85" i="10"/>
  <c r="V82" i="10"/>
  <c r="U82" i="10"/>
  <c r="T80" i="10"/>
  <c r="W75" i="10"/>
  <c r="V75" i="10"/>
  <c r="U75" i="10"/>
  <c r="W73" i="10"/>
  <c r="V73" i="10"/>
  <c r="V72" i="10" s="1"/>
  <c r="U73" i="10"/>
  <c r="U72" i="10" s="1"/>
  <c r="W72" i="10"/>
  <c r="W71" i="10"/>
  <c r="V71" i="10"/>
  <c r="U71" i="10"/>
  <c r="W69" i="10"/>
  <c r="V69" i="10"/>
  <c r="U69" i="10"/>
  <c r="U68" i="10" s="1"/>
  <c r="U67" i="10" s="1"/>
  <c r="U62" i="10" s="1"/>
  <c r="T69" i="10"/>
  <c r="W68" i="10"/>
  <c r="V68" i="10"/>
  <c r="V67" i="10" s="1"/>
  <c r="V62" i="10" s="1"/>
  <c r="T68" i="10"/>
  <c r="T62" i="10" s="1"/>
  <c r="W67" i="10"/>
  <c r="T67" i="10"/>
  <c r="W62" i="10"/>
  <c r="V60" i="10"/>
  <c r="V59" i="10" s="1"/>
  <c r="U60" i="10"/>
  <c r="U59" i="10" s="1"/>
  <c r="W59" i="10"/>
  <c r="W58" i="10"/>
  <c r="V58" i="10"/>
  <c r="U58" i="10"/>
  <c r="W56" i="10"/>
  <c r="V56" i="10"/>
  <c r="U56" i="10"/>
  <c r="U55" i="10" s="1"/>
  <c r="U54" i="10" s="1"/>
  <c r="U53" i="10" s="1"/>
  <c r="T56" i="10"/>
  <c r="W55" i="10"/>
  <c r="V55" i="10"/>
  <c r="T55" i="10"/>
  <c r="T54" i="10" s="1"/>
  <c r="T53" i="10" s="1"/>
  <c r="W53" i="10"/>
  <c r="W51" i="10"/>
  <c r="W48" i="10" s="1"/>
  <c r="V51" i="10"/>
  <c r="V48" i="10" s="1"/>
  <c r="U51" i="10"/>
  <c r="T51" i="10"/>
  <c r="W50" i="10"/>
  <c r="U50" i="10"/>
  <c r="T50" i="10"/>
  <c r="U48" i="10"/>
  <c r="T48" i="10"/>
  <c r="W46" i="10"/>
  <c r="V46" i="10"/>
  <c r="U46" i="10"/>
  <c r="T46" i="10"/>
  <c r="T45" i="10" s="1"/>
  <c r="T44" i="10" s="1"/>
  <c r="T43" i="10" s="1"/>
  <c r="U45" i="10"/>
  <c r="W44" i="10"/>
  <c r="V44" i="10"/>
  <c r="V43" i="10" s="1"/>
  <c r="U44" i="10"/>
  <c r="W43" i="10"/>
  <c r="U43" i="10"/>
  <c r="W40" i="10"/>
  <c r="V40" i="10"/>
  <c r="V39" i="10" s="1"/>
  <c r="V37" i="10" s="1"/>
  <c r="U40" i="10"/>
  <c r="W39" i="10"/>
  <c r="W37" i="10"/>
  <c r="U37" i="10"/>
  <c r="T36" i="10"/>
  <c r="T35" i="10" s="1"/>
  <c r="T34" i="10" s="1"/>
  <c r="T33" i="10" s="1"/>
  <c r="W35" i="10"/>
  <c r="V35" i="10"/>
  <c r="U35" i="10"/>
  <c r="U34" i="10" s="1"/>
  <c r="U33" i="10" s="1"/>
  <c r="W34" i="10"/>
  <c r="V34" i="10"/>
  <c r="V33" i="10" s="1"/>
  <c r="W33" i="10"/>
  <c r="W30" i="10"/>
  <c r="W29" i="10" s="1"/>
  <c r="V30" i="10"/>
  <c r="U30" i="10"/>
  <c r="V29" i="10"/>
  <c r="U29" i="10"/>
  <c r="W27" i="10"/>
  <c r="V27" i="10"/>
  <c r="U27" i="10"/>
  <c r="U26" i="10" s="1"/>
  <c r="T27" i="10"/>
  <c r="W26" i="10"/>
  <c r="V26" i="10"/>
  <c r="T26" i="10"/>
  <c r="W20" i="10"/>
  <c r="V20" i="10"/>
  <c r="V19" i="10" s="1"/>
  <c r="V18" i="10" s="1"/>
  <c r="T20" i="10"/>
  <c r="W19" i="10"/>
  <c r="W18" i="10" s="1"/>
  <c r="U19" i="10"/>
  <c r="T19" i="10"/>
  <c r="U18" i="10"/>
  <c r="W16" i="10"/>
  <c r="V16" i="10"/>
  <c r="U16" i="10"/>
  <c r="W15" i="10"/>
  <c r="W14" i="10" s="1"/>
  <c r="W13" i="10" s="1"/>
  <c r="V15" i="10"/>
  <c r="V14" i="10" s="1"/>
  <c r="V13" i="10" s="1"/>
  <c r="V12" i="10" s="1"/>
  <c r="U15" i="10"/>
  <c r="U14" i="10" s="1"/>
  <c r="V50" i="10" l="1"/>
  <c r="AB116" i="9" l="1"/>
  <c r="AA116" i="9"/>
  <c r="Z116" i="9"/>
  <c r="Z115" i="9" s="1"/>
  <c r="Z114" i="9" s="1"/>
  <c r="Z113" i="9" s="1"/>
  <c r="Y116" i="9"/>
  <c r="Y115" i="9" s="1"/>
  <c r="Y114" i="9" s="1"/>
  <c r="Y113" i="9" s="1"/>
  <c r="Y111" i="9" s="1"/>
  <c r="Y110" i="9" s="1"/>
  <c r="AB115" i="9"/>
  <c r="AB114" i="9" s="1"/>
  <c r="AB113" i="9" s="1"/>
  <c r="AA115" i="9"/>
  <c r="AA114" i="9" s="1"/>
  <c r="AA113" i="9" s="1"/>
  <c r="AB108" i="9"/>
  <c r="AA108" i="9"/>
  <c r="Z108" i="9"/>
  <c r="AB105" i="9"/>
  <c r="AA105" i="9"/>
  <c r="Z105" i="9"/>
  <c r="Z104" i="9" s="1"/>
  <c r="Y105" i="9"/>
  <c r="Y104" i="9" s="1"/>
  <c r="Y101" i="9" s="1"/>
  <c r="AB104" i="9"/>
  <c r="AA104" i="9"/>
  <c r="AB102" i="9"/>
  <c r="AA102" i="9"/>
  <c r="AA101" i="9" s="1"/>
  <c r="Z102" i="9"/>
  <c r="Z101" i="9" s="1"/>
  <c r="AB101" i="9"/>
  <c r="AB100" i="9" s="1"/>
  <c r="AB96" i="9"/>
  <c r="AB95" i="9" s="1"/>
  <c r="AA96" i="9"/>
  <c r="AA95" i="9" s="1"/>
  <c r="Z96" i="9"/>
  <c r="Z95" i="9" s="1"/>
  <c r="AB93" i="9"/>
  <c r="AB92" i="9" s="1"/>
  <c r="AA93" i="9"/>
  <c r="AA92" i="9" s="1"/>
  <c r="Z93" i="9"/>
  <c r="Z92" i="9" s="1"/>
  <c r="Z91" i="9" s="1"/>
  <c r="Y93" i="9"/>
  <c r="Y92" i="9"/>
  <c r="Y91" i="9" s="1"/>
  <c r="AB85" i="9"/>
  <c r="AB84" i="9"/>
  <c r="AB82" i="9" s="1"/>
  <c r="AB83" i="9"/>
  <c r="AB79" i="9"/>
  <c r="AA79" i="9"/>
  <c r="AA78" i="9" s="1"/>
  <c r="AA77" i="9" s="1"/>
  <c r="Z79" i="9"/>
  <c r="Z78" i="9" s="1"/>
  <c r="Z77" i="9" s="1"/>
  <c r="Y79" i="9"/>
  <c r="Y78" i="9" s="1"/>
  <c r="Y77" i="9" s="1"/>
  <c r="Y75" i="9" s="1"/>
  <c r="Y74" i="9" s="1"/>
  <c r="AB78" i="9"/>
  <c r="AB77" i="9" s="1"/>
  <c r="AB72" i="9"/>
  <c r="AA72" i="9"/>
  <c r="Z72" i="9"/>
  <c r="AB71" i="9"/>
  <c r="AB70" i="9" s="1"/>
  <c r="AB69" i="9" s="1"/>
  <c r="AA71" i="9"/>
  <c r="AA70" i="9" s="1"/>
  <c r="AA69" i="9" s="1"/>
  <c r="Z71" i="9"/>
  <c r="Z70" i="9" s="1"/>
  <c r="Z69" i="9" s="1"/>
  <c r="AB67" i="9"/>
  <c r="Z67" i="9"/>
  <c r="Y67" i="9"/>
  <c r="AB66" i="9"/>
  <c r="AB65" i="9" s="1"/>
  <c r="Z66" i="9"/>
  <c r="Z65" i="9" s="1"/>
  <c r="Y66" i="9"/>
  <c r="Y65" i="9" s="1"/>
  <c r="Y64" i="9" s="1"/>
  <c r="AA64" i="9"/>
  <c r="AA63" i="9"/>
  <c r="AA62" i="9" s="1"/>
  <c r="Y63" i="9"/>
  <c r="Y62" i="9" s="1"/>
  <c r="AB60" i="9"/>
  <c r="AA60" i="9"/>
  <c r="Z60" i="9"/>
  <c r="AB57" i="9"/>
  <c r="AA57" i="9"/>
  <c r="Z57" i="9"/>
  <c r="AB56" i="9"/>
  <c r="AB55" i="9" s="1"/>
  <c r="AA56" i="9"/>
  <c r="AA55" i="9" s="1"/>
  <c r="Z56" i="9"/>
  <c r="Z55" i="9" s="1"/>
  <c r="AB50" i="9"/>
  <c r="AA50" i="9"/>
  <c r="Z50" i="9"/>
  <c r="Z49" i="9" s="1"/>
  <c r="Z48" i="9" s="1"/>
  <c r="Z47" i="9" s="1"/>
  <c r="Y50" i="9"/>
  <c r="Y49" i="9" s="1"/>
  <c r="Y48" i="9" s="1"/>
  <c r="Y47" i="9" s="1"/>
  <c r="AB49" i="9"/>
  <c r="AB48" i="9" s="1"/>
  <c r="AB47" i="9" s="1"/>
  <c r="AA49" i="9"/>
  <c r="AA48" i="9" s="1"/>
  <c r="AA47" i="9" s="1"/>
  <c r="Z45" i="9"/>
  <c r="Z44" i="9"/>
  <c r="Z43" i="9" s="1"/>
  <c r="AB41" i="9"/>
  <c r="AA41" i="9"/>
  <c r="Z41" i="9"/>
  <c r="Z40" i="9" s="1"/>
  <c r="AB40" i="9"/>
  <c r="AB39" i="9" s="1"/>
  <c r="AA40" i="9"/>
  <c r="AA38" i="9" s="1"/>
  <c r="AB31" i="9"/>
  <c r="AA31" i="9"/>
  <c r="Z27" i="9"/>
  <c r="Y27" i="9"/>
  <c r="AB24" i="9"/>
  <c r="AB23" i="9" s="1"/>
  <c r="AB22" i="9" s="1"/>
  <c r="AA24" i="9"/>
  <c r="Z24" i="9"/>
  <c r="Y24" i="9"/>
  <c r="Y23" i="9" s="1"/>
  <c r="Y22" i="9" s="1"/>
  <c r="AA23" i="9"/>
  <c r="AA22" i="9" s="1"/>
  <c r="Z23" i="9"/>
  <c r="Z22" i="9" s="1"/>
  <c r="AB17" i="9"/>
  <c r="Z17" i="9"/>
  <c r="Z16" i="9" s="1"/>
  <c r="Z15" i="9" s="1"/>
  <c r="Y17" i="9"/>
  <c r="Y16" i="9" s="1"/>
  <c r="Y15" i="9" s="1"/>
  <c r="AB16" i="9"/>
  <c r="AB15" i="9" s="1"/>
  <c r="AA16" i="9"/>
  <c r="AA15" i="9" s="1"/>
  <c r="AA21" i="9" l="1"/>
  <c r="AA20" i="9"/>
  <c r="AB53" i="9"/>
  <c r="AB52" i="9" s="1"/>
  <c r="AB54" i="9"/>
  <c r="Y20" i="9"/>
  <c r="Y21" i="9"/>
  <c r="AA75" i="9"/>
  <c r="AA74" i="9" s="1"/>
  <c r="AA76" i="9"/>
  <c r="Z90" i="9"/>
  <c r="Z89" i="9"/>
  <c r="Z88" i="9" s="1"/>
  <c r="Y100" i="9"/>
  <c r="Y99" i="9"/>
  <c r="Y98" i="9" s="1"/>
  <c r="Z100" i="9"/>
  <c r="Z99" i="9"/>
  <c r="Z98" i="9" s="1"/>
  <c r="AA111" i="9"/>
  <c r="AA110" i="9" s="1"/>
  <c r="AA112" i="9"/>
  <c r="AB76" i="9"/>
  <c r="AB75" i="9"/>
  <c r="AB74" i="9" s="1"/>
  <c r="AB91" i="9"/>
  <c r="AA99" i="9"/>
  <c r="AA98" i="9" s="1"/>
  <c r="AA100" i="9"/>
  <c r="AB111" i="9"/>
  <c r="AB110" i="9" s="1"/>
  <c r="AB112" i="9"/>
  <c r="AA13" i="9"/>
  <c r="AA14" i="9"/>
  <c r="AB63" i="9"/>
  <c r="AB62" i="9" s="1"/>
  <c r="AB64" i="9"/>
  <c r="Z75" i="9"/>
  <c r="Z74" i="9" s="1"/>
  <c r="Z76" i="9"/>
  <c r="Y90" i="9"/>
  <c r="Y89" i="9"/>
  <c r="Y88" i="9" s="1"/>
  <c r="Z112" i="9"/>
  <c r="Z111" i="9"/>
  <c r="Z110" i="9" s="1"/>
  <c r="AB14" i="9"/>
  <c r="AB13" i="9"/>
  <c r="Y13" i="9"/>
  <c r="Y12" i="9" s="1"/>
  <c r="Y14" i="9"/>
  <c r="Z13" i="9"/>
  <c r="Z14" i="9"/>
  <c r="AA91" i="9"/>
  <c r="AB21" i="9"/>
  <c r="AB20" i="9"/>
  <c r="Z54" i="9"/>
  <c r="Z53" i="9"/>
  <c r="Z52" i="9" s="1"/>
  <c r="Z20" i="9"/>
  <c r="Z21" i="9"/>
  <c r="Z38" i="9"/>
  <c r="Z39" i="9"/>
  <c r="AA54" i="9"/>
  <c r="AA53" i="9"/>
  <c r="AA52" i="9" s="1"/>
  <c r="Z64" i="9"/>
  <c r="Z63" i="9"/>
  <c r="Z62" i="9" s="1"/>
  <c r="AB38" i="9"/>
  <c r="AA39" i="9"/>
  <c r="AB99" i="9"/>
  <c r="AB98" i="9" s="1"/>
  <c r="AB89" i="9" l="1"/>
  <c r="AB88" i="9" s="1"/>
  <c r="AB90" i="9"/>
  <c r="AA12" i="9"/>
  <c r="Z12" i="9"/>
  <c r="AB12" i="9"/>
  <c r="AA90" i="9"/>
  <c r="AA89" i="9"/>
  <c r="AA88" i="9" s="1"/>
  <c r="AB11" i="9" l="1"/>
  <c r="AB118" i="9"/>
  <c r="Z11" i="9"/>
  <c r="Z118" i="9"/>
  <c r="AA118" i="9"/>
  <c r="AA11" i="9"/>
  <c r="Q89" i="8" l="1"/>
  <c r="P89" i="8"/>
  <c r="O89" i="8"/>
  <c r="N89" i="8"/>
  <c r="Q88" i="8"/>
  <c r="Q86" i="8" s="1"/>
  <c r="Q85" i="8" s="1"/>
  <c r="P88" i="8"/>
  <c r="O88" i="8"/>
  <c r="N88" i="8"/>
  <c r="N86" i="8" s="1"/>
  <c r="N85" i="8" s="1"/>
  <c r="Q87" i="8"/>
  <c r="P87" i="8"/>
  <c r="O87" i="8"/>
  <c r="P86" i="8"/>
  <c r="P85" i="8" s="1"/>
  <c r="O86" i="8"/>
  <c r="O85" i="8" s="1"/>
  <c r="Q83" i="8"/>
  <c r="P83" i="8"/>
  <c r="O83" i="8"/>
  <c r="O81" i="8"/>
  <c r="P78" i="8"/>
  <c r="P77" i="8" s="1"/>
  <c r="O78" i="8"/>
  <c r="O77" i="8" s="1"/>
  <c r="Q77" i="8"/>
  <c r="N77" i="8"/>
  <c r="Q76" i="8"/>
  <c r="Q75" i="8" s="1"/>
  <c r="P76" i="8"/>
  <c r="P75" i="8" s="1"/>
  <c r="O76" i="8"/>
  <c r="O75" i="8" s="1"/>
  <c r="N75" i="8"/>
  <c r="Q73" i="8"/>
  <c r="P73" i="8"/>
  <c r="O73" i="8"/>
  <c r="Q71" i="8"/>
  <c r="P71" i="8"/>
  <c r="O71" i="8"/>
  <c r="O70" i="8" s="1"/>
  <c r="Q70" i="8"/>
  <c r="Q69" i="8" s="1"/>
  <c r="P70" i="8"/>
  <c r="P69" i="8" s="1"/>
  <c r="P68" i="8"/>
  <c r="P67" i="8" s="1"/>
  <c r="Q65" i="8"/>
  <c r="Q64" i="8" s="1"/>
  <c r="P65" i="8"/>
  <c r="P64" i="8" s="1"/>
  <c r="P62" i="8" s="1"/>
  <c r="O65" i="8"/>
  <c r="O64" i="8"/>
  <c r="O62" i="8" s="1"/>
  <c r="Q60" i="8"/>
  <c r="Q59" i="8" s="1"/>
  <c r="P60" i="8"/>
  <c r="P59" i="8" s="1"/>
  <c r="O60" i="8"/>
  <c r="O59" i="8" s="1"/>
  <c r="N60" i="8"/>
  <c r="N59" i="8" s="1"/>
  <c r="Q54" i="8"/>
  <c r="Q53" i="8" s="1"/>
  <c r="Q52" i="8" s="1"/>
  <c r="P54" i="8"/>
  <c r="P53" i="8" s="1"/>
  <c r="P52" i="8" s="1"/>
  <c r="O54" i="8"/>
  <c r="O53" i="8"/>
  <c r="O52" i="8" s="1"/>
  <c r="Q50" i="8"/>
  <c r="P50" i="8"/>
  <c r="P49" i="8" s="1"/>
  <c r="O50" i="8"/>
  <c r="O49" i="8" s="1"/>
  <c r="N50" i="8"/>
  <c r="N49" i="8" s="1"/>
  <c r="N48" i="8" s="1"/>
  <c r="N47" i="8" s="1"/>
  <c r="Q49" i="8"/>
  <c r="Q47" i="8" s="1"/>
  <c r="Q46" i="8" s="1"/>
  <c r="Q43" i="8"/>
  <c r="P43" i="8"/>
  <c r="P42" i="8" s="1"/>
  <c r="O43" i="8"/>
  <c r="O42" i="8" s="1"/>
  <c r="Q42" i="8"/>
  <c r="Q41" i="8" s="1"/>
  <c r="Q40" i="8"/>
  <c r="Q39" i="8" s="1"/>
  <c r="Q37" i="8"/>
  <c r="Q36" i="8" s="1"/>
  <c r="Q35" i="8" s="1"/>
  <c r="P37" i="8"/>
  <c r="O37" i="8"/>
  <c r="P36" i="8"/>
  <c r="P35" i="8" s="1"/>
  <c r="O36" i="8"/>
  <c r="O35" i="8" s="1"/>
  <c r="Q33" i="8"/>
  <c r="P33" i="8"/>
  <c r="P32" i="8" s="1"/>
  <c r="P31" i="8" s="1"/>
  <c r="O33" i="8"/>
  <c r="O32" i="8" s="1"/>
  <c r="O31" i="8" s="1"/>
  <c r="Q32" i="8"/>
  <c r="Q31" i="8" s="1"/>
  <c r="Q29" i="8"/>
  <c r="Q28" i="8" s="1"/>
  <c r="Q26" i="8" s="1"/>
  <c r="P29" i="8"/>
  <c r="O29" i="8"/>
  <c r="P28" i="8"/>
  <c r="P26" i="8" s="1"/>
  <c r="O28" i="8"/>
  <c r="O26" i="8" s="1"/>
  <c r="Q19" i="8"/>
  <c r="P19" i="8"/>
  <c r="P18" i="8" s="1"/>
  <c r="O19" i="8"/>
  <c r="O18" i="8" s="1"/>
  <c r="Q18" i="8"/>
  <c r="Q16" i="8" s="1"/>
  <c r="N17" i="8"/>
  <c r="N16" i="8" s="1"/>
  <c r="Q14" i="8"/>
  <c r="Q13" i="8" s="1"/>
  <c r="Q12" i="8" s="1"/>
  <c r="P14" i="8"/>
  <c r="P13" i="8" s="1"/>
  <c r="P12" i="8" s="1"/>
  <c r="O14" i="8"/>
  <c r="O13" i="8"/>
  <c r="O12" i="8" s="1"/>
  <c r="Q28" i="7"/>
  <c r="P28" i="7"/>
  <c r="O28" i="7"/>
  <c r="N28" i="7"/>
  <c r="Q26" i="7"/>
  <c r="P26" i="7"/>
  <c r="O26" i="7"/>
  <c r="N26" i="7"/>
  <c r="Q24" i="7"/>
  <c r="P24" i="7"/>
  <c r="O24" i="7"/>
  <c r="N24" i="7"/>
  <c r="Q21" i="7"/>
  <c r="P21" i="7"/>
  <c r="O21" i="7"/>
  <c r="N21" i="7"/>
  <c r="Q18" i="7"/>
  <c r="P18" i="7"/>
  <c r="Q16" i="7"/>
  <c r="P16" i="7"/>
  <c r="O16" i="7"/>
  <c r="Q10" i="7"/>
  <c r="Q30" i="7" s="1"/>
  <c r="P10" i="7"/>
  <c r="P30" i="7" s="1"/>
  <c r="O10" i="7"/>
  <c r="O30" i="7" s="1"/>
  <c r="N58" i="8" l="1"/>
  <c r="N57" i="8"/>
  <c r="N56" i="8" s="1"/>
  <c r="P40" i="8"/>
  <c r="P39" i="8" s="1"/>
  <c r="P41" i="8"/>
  <c r="O58" i="8"/>
  <c r="O57" i="8"/>
  <c r="O56" i="8" s="1"/>
  <c r="Q62" i="8"/>
  <c r="Q63" i="8"/>
  <c r="P58" i="8"/>
  <c r="P57" i="8"/>
  <c r="P56" i="8" s="1"/>
  <c r="P16" i="8"/>
  <c r="P10" i="8" s="1"/>
  <c r="P91" i="8" s="1"/>
  <c r="P17" i="8"/>
  <c r="P48" i="8"/>
  <c r="P47" i="8"/>
  <c r="P46" i="8" s="1"/>
  <c r="O40" i="8"/>
  <c r="O39" i="8" s="1"/>
  <c r="O41" i="8"/>
  <c r="Q57" i="8"/>
  <c r="Q56" i="8" s="1"/>
  <c r="Q58" i="8"/>
  <c r="Q10" i="8"/>
  <c r="O17" i="8"/>
  <c r="O16" i="8"/>
  <c r="O10" i="8" s="1"/>
  <c r="O47" i="8"/>
  <c r="O46" i="8" s="1"/>
  <c r="O48" i="8"/>
  <c r="O68" i="8"/>
  <c r="O67" i="8" s="1"/>
  <c r="O69" i="8"/>
  <c r="Q48" i="8"/>
  <c r="Q17" i="8"/>
  <c r="N87" i="8"/>
  <c r="Q68" i="8"/>
  <c r="Q67" i="8" s="1"/>
  <c r="O91" i="8" l="1"/>
  <c r="Q91" i="8"/>
  <c r="E64" i="6" l="1"/>
  <c r="D64" i="6"/>
  <c r="E63" i="6"/>
  <c r="G61" i="6"/>
  <c r="G60" i="6" s="1"/>
  <c r="F61" i="6"/>
  <c r="E61" i="6"/>
  <c r="F60" i="6"/>
  <c r="E60" i="6"/>
  <c r="G58" i="6"/>
  <c r="G57" i="6" s="1"/>
  <c r="F58" i="6"/>
  <c r="E58" i="6"/>
  <c r="F57" i="6"/>
  <c r="E57" i="6"/>
  <c r="G55" i="6"/>
  <c r="G52" i="6" s="1"/>
  <c r="F55" i="6"/>
  <c r="G53" i="6"/>
  <c r="F53" i="6"/>
  <c r="E53" i="6"/>
  <c r="E52" i="6" s="1"/>
  <c r="E51" i="6" s="1"/>
  <c r="E50" i="6" s="1"/>
  <c r="F52" i="6"/>
  <c r="F51" i="6" s="1"/>
  <c r="F50" i="6" s="1"/>
  <c r="D51" i="6"/>
  <c r="D50" i="6" s="1"/>
  <c r="D8" i="6" s="1"/>
  <c r="G48" i="6"/>
  <c r="G47" i="6" s="1"/>
  <c r="G46" i="6" s="1"/>
  <c r="F48" i="6"/>
  <c r="F47" i="6" s="1"/>
  <c r="F46" i="6" s="1"/>
  <c r="E48" i="6"/>
  <c r="E47" i="6" s="1"/>
  <c r="E46" i="6" s="1"/>
  <c r="G44" i="6"/>
  <c r="F44" i="6"/>
  <c r="E44" i="6"/>
  <c r="G43" i="6"/>
  <c r="G42" i="6" s="1"/>
  <c r="F43" i="6"/>
  <c r="F42" i="6" s="1"/>
  <c r="E43" i="6"/>
  <c r="E42" i="6" s="1"/>
  <c r="G40" i="6"/>
  <c r="F40" i="6"/>
  <c r="E40" i="6"/>
  <c r="E39" i="6" s="1"/>
  <c r="E38" i="6" s="1"/>
  <c r="G39" i="6"/>
  <c r="F39" i="6"/>
  <c r="G38" i="6"/>
  <c r="F38" i="6"/>
  <c r="G36" i="6"/>
  <c r="F36" i="6"/>
  <c r="E36" i="6"/>
  <c r="G35" i="6"/>
  <c r="G34" i="6" s="1"/>
  <c r="F35" i="6"/>
  <c r="F34" i="6" s="1"/>
  <c r="E35" i="6"/>
  <c r="G32" i="6"/>
  <c r="G31" i="6" s="1"/>
  <c r="F32" i="6"/>
  <c r="F31" i="6" s="1"/>
  <c r="E32" i="6"/>
  <c r="E31" i="6" s="1"/>
  <c r="G29" i="6"/>
  <c r="G28" i="6" s="1"/>
  <c r="G27" i="6" s="1"/>
  <c r="F29" i="6"/>
  <c r="F28" i="6" s="1"/>
  <c r="F27" i="6" s="1"/>
  <c r="E29" i="6"/>
  <c r="E28" i="6" s="1"/>
  <c r="E27" i="6" s="1"/>
  <c r="G24" i="6"/>
  <c r="G22" i="6"/>
  <c r="F22" i="6"/>
  <c r="E22" i="6"/>
  <c r="G20" i="6"/>
  <c r="F20" i="6"/>
  <c r="E20" i="6"/>
  <c r="G18" i="6"/>
  <c r="G17" i="6" s="1"/>
  <c r="G16" i="6" s="1"/>
  <c r="F18" i="6"/>
  <c r="F17" i="6" s="1"/>
  <c r="F16" i="6" s="1"/>
  <c r="E18" i="6"/>
  <c r="E17" i="6"/>
  <c r="E16" i="6" s="1"/>
  <c r="G14" i="6"/>
  <c r="F14" i="6"/>
  <c r="E14" i="6"/>
  <c r="G12" i="6"/>
  <c r="G11" i="6" s="1"/>
  <c r="G10" i="6" s="1"/>
  <c r="F12" i="6"/>
  <c r="F11" i="6" s="1"/>
  <c r="F10" i="6" s="1"/>
  <c r="E12" i="6"/>
  <c r="E11" i="6"/>
  <c r="E10" i="6" s="1"/>
  <c r="G51" i="6" l="1"/>
  <c r="G50" i="6" s="1"/>
  <c r="E26" i="6"/>
  <c r="E9" i="6" s="1"/>
  <c r="E8" i="6" s="1"/>
  <c r="E34" i="6"/>
  <c r="F26" i="6"/>
  <c r="F9" i="6"/>
  <c r="F8" i="6" s="1"/>
  <c r="G26" i="6"/>
  <c r="G9" i="6" s="1"/>
  <c r="G8" i="6" s="1"/>
</calcChain>
</file>

<file path=xl/sharedStrings.xml><?xml version="1.0" encoding="utf-8"?>
<sst xmlns="http://schemas.openxmlformats.org/spreadsheetml/2006/main" count="802" uniqueCount="349">
  <si>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</si>
  <si>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</si>
  <si>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</si>
  <si>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</si>
  <si>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</si>
  <si>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</si>
  <si>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</si>
  <si>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</si>
  <si>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</si>
  <si>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</si>
  <si>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</si>
  <si>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</si>
  <si>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</si>
  <si>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</si>
  <si>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</si>
  <si>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</si>
  <si>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</si>
  <si>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</si>
  <si>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</si>
  <si>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</si>
  <si>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</si>
  <si>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</si>
  <si>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</si>
  <si>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</si>
  <si>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</si>
  <si>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</si>
  <si>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</si>
  <si>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на 2022 год  и на плановый период 2023 и 2024 годов.</t>
  </si>
  <si>
    <t>2024 год</t>
  </si>
  <si>
    <t xml:space="preserve"> </t>
  </si>
  <si>
    <t>к  решению совета депутатов</t>
  </si>
  <si>
    <t>Петровского сельсовета</t>
  </si>
  <si>
    <t>(руб.)</t>
  </si>
  <si>
    <t>№ 97 от 03.06.2022 г</t>
  </si>
  <si>
    <t>Приложение № 5  
к  решению совета депутатов Петровского сельсовета № 97 от 03.06.2022 г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</si>
  <si>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2022 год и на плановый период 2023, 2024 годов</t>
  </si>
  <si>
    <t>(руб)</t>
  </si>
  <si>
    <t xml:space="preserve">Код дохода по бюджетной классификации   Российской Федерации               </t>
  </si>
  <si>
    <t>изменения</t>
  </si>
  <si>
    <t>Доходы бюджета - ВСЕГО: 
В том числе: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</si>
  <si>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</si>
  <si>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</si>
  <si>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</si>
  <si>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</si>
  <si>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</si>
  <si>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</si>
  <si>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</si>
  <si>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</si>
  <si>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</si>
  <si>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</si>
  <si>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</si>
  <si>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</si>
  <si>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</si>
  <si>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</si>
  <si>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</si>
  <si>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</si>
  <si>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</si>
  <si>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</si>
  <si>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</si>
  <si>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</si>
  <si>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</si>
  <si>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</si>
  <si>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</si>
  <si>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</si>
  <si>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</si>
  <si>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</si>
  <si>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</si>
  <si>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</si>
  <si>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</si>
  <si>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</si>
  <si>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</si>
  <si>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</si>
  <si>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</si>
  <si>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</si>
  <si>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</si>
  <si>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</si>
  <si>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</si>
  <si>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</si>
  <si>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</si>
  <si>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</si>
  <si>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</si>
  <si>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</si>
  <si>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182 10501011011000110</t>
  </si>
  <si>
    <t xml:space="preserve">Налог, взимаемый с налогоплательщиков, выбравших в качестве объекта налогообложения доходы(сумма платежа (перерасчеты, недоимка и задолженность по соответствующему платежу, в том числе по отмененному) 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</si>
  <si>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</si>
  <si>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</si>
  <si>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</si>
  <si>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</si>
  <si>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</si>
  <si>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</si>
  <si>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</si>
  <si>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</si>
  <si>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</si>
  <si>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</si>
  <si>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</si>
  <si>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</si>
  <si>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</si>
  <si>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</si>
  <si>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платежу)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</si>
  <si>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</si>
  <si>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</si>
  <si>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</si>
  <si>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</si>
  <si>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</si>
  <si>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</si>
  <si>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</si>
  <si>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</si>
  <si>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</si>
  <si>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</si>
  <si>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</si>
  <si>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</si>
  <si>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</si>
  <si>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</si>
  <si>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</si>
  <si>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</si>
  <si>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000 11700000000000000</t>
  </si>
  <si>
    <t>ПРОЧИЕ НЕНАЛОГОВЫЕ ДОХОДЫ</t>
  </si>
  <si>
    <t>000 11715000000000150</t>
  </si>
  <si>
    <t>Инициативные платежи</t>
  </si>
  <si>
    <t>13311715030100000150</t>
  </si>
  <si>
    <t>Инициативные платежи, зачисляемые в бюджеты сельских поселений</t>
  </si>
  <si>
    <t>13311715030100005150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</si>
  <si>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парка культуры и отдыха)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</si>
  <si>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</si>
  <si>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</si>
  <si>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</si>
  <si>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</si>
  <si>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</si>
  <si>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</si>
  <si>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</si>
  <si>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000 20215001000000150</t>
  </si>
  <si>
    <t>Дотации 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</si>
  <si>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</si>
  <si>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133 20215001100000150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</si>
  <si>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</si>
  <si>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</si>
  <si>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</si>
  <si>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</si>
  <si>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133 20216001100000150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</si>
  <si>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</si>
  <si>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</si>
  <si>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</si>
  <si>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</si>
  <si>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сельских поселений</t>
  </si>
  <si>
    <t>133 20229999100000150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</si>
  <si>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</si>
  <si>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</si>
  <si>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</si>
  <si>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</si>
  <si>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</si>
  <si>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</si>
  <si>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133 20235118100000150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</si>
  <si>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</si>
  <si>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00020240000000000150</t>
  </si>
  <si>
    <t>Иные межбюджетные трансферты</t>
  </si>
  <si>
    <t>000202499999000000150</t>
  </si>
  <si>
    <t xml:space="preserve">Прочие межбюджетные трансферты, передаваемые бюджетам  </t>
  </si>
  <si>
    <t>13320249999100000150</t>
  </si>
  <si>
    <t>Прочие межбюджетные трансферты, передаваемые бюджетам сельских поселений</t>
  </si>
  <si>
    <t>Приложение N 6</t>
  </si>
  <si>
    <t>к решению совета депутатов</t>
  </si>
  <si>
    <t>№97  от 03.06.2022 г</t>
  </si>
  <si>
    <t>Распределение бюджетных ассигнований  бюджета Петровского сельсовета на 2022 год и на плановый период 2023 и 2024 года по разделам,  подразделам расходов классификации расходов бюджета</t>
  </si>
  <si>
    <t/>
  </si>
  <si>
    <t>Наименование  расходов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</si>
  <si>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</si>
  <si>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</si>
  <si>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</si>
  <si>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</si>
  <si>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</si>
  <si>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</si>
  <si>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-31935,38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</si>
  <si>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</si>
  <si>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-142380,48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</si>
  <si>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</si>
  <si>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0,00</t>
  </si>
  <si>
    <t>Резервные фонды</t>
  </si>
  <si>
    <t>Другие общегосударственные вопросы</t>
  </si>
  <si>
    <t>-342,50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</si>
  <si>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</si>
  <si>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</si>
  <si>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</si>
  <si>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</si>
  <si>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-42342,85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</si>
  <si>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</si>
  <si>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</si>
  <si>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</si>
  <si>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</si>
  <si>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</si>
  <si>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</si>
  <si>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24,85</t>
  </si>
  <si>
    <t>КУЛЬТУРА, КИНЕМАТОГРАФИЯ</t>
  </si>
  <si>
    <t>Культура</t>
  </si>
  <si>
    <t>Социальная политика</t>
  </si>
  <si>
    <t>Пенсионное  обеспечение</t>
  </si>
  <si>
    <t>ИТОГО РАСХОДОВ</t>
  </si>
  <si>
    <t>Приложение  N 7</t>
  </si>
  <si>
    <t>от  03 .06. 2022 г.N 97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</si>
  <si>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2022 год и на плановый период 2023 и 2024 годов</t>
  </si>
  <si>
    <t>Наименование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</si>
  <si>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2017 -2024 годы"
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</si>
  <si>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</si>
  <si>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</si>
  <si>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</si>
  <si>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</si>
  <si>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</si>
  <si>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-206232,99</t>
  </si>
  <si>
    <t>Иные закупки товаров, работ и услуг для обеспечения государственных (муниципальных) нужд</t>
  </si>
  <si>
    <t>240</t>
  </si>
  <si>
    <t>13452,51</t>
  </si>
  <si>
    <t>28700,00</t>
  </si>
  <si>
    <t>Уплата налогов, сборов и иных платежей</t>
  </si>
  <si>
    <t>Достижение показателей по оплате труда</t>
  </si>
  <si>
    <t>21700,00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</si>
  <si>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</si>
  <si>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направление расходов (непрограммные мероприятия)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</si>
  <si>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</si>
  <si>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</si>
  <si>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Непрограммное   направление расходов ( непрограммные  мероприятия)</t>
  </si>
  <si>
    <t>Членские взносы в  Совет  (ассоциацию) муниципальных образований</t>
  </si>
  <si>
    <t>Уплата налогов, сборов и  иных платежей</t>
  </si>
  <si>
    <t>Мобилизация и вневойсковая подготовка</t>
  </si>
  <si>
    <t>Подпрограмма "Обеспечение осуществления части, переданных органами власти другого уровня, полномочий"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</si>
  <si>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</si>
  <si>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</si>
  <si>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</si>
  <si>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</si>
  <si>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</si>
  <si>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</si>
  <si>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 xml:space="preserve">Подпрограмма "Развитие  системы градорегулирования на территории муниципального образования Петровский сельсовет" 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</si>
  <si>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</si>
  <si>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63800S1510</t>
  </si>
  <si>
    <t>Подпрограмма "Благоустройство территории муниципального образования Петровский сельсовет"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</si>
  <si>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на 2017 -2024 годы"
</t>
  </si>
  <si>
    <t>Финансовое обеспечение мероприятий по благоустройству территорий муниципального образования поселения</t>
  </si>
  <si>
    <t>Реализация инициативных проектов  (благоустройство общественной территории, в том числе парка культуры и отдыха)</t>
  </si>
  <si>
    <t>635П5S1405</t>
  </si>
  <si>
    <t>Подпрограмма "Развитие культуры на территории муниципального образования Петровский сельсовет"</t>
  </si>
  <si>
    <t>20130,97</t>
  </si>
  <si>
    <t>Финансовое обеспеение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</si>
  <si>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</si>
  <si>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учрежденийц культуры</t>
  </si>
  <si>
    <t>СОЦИАЛЬНАЯ ПОЛИТИКА</t>
  </si>
  <si>
    <t>Пенсионное обеспечение</t>
  </si>
  <si>
    <t>Предоставление пенсии за выслугу лет муниципальным служащим муниципального образования поселения</t>
  </si>
  <si>
    <t>Публичные нормативные социальные выплаты гражданам</t>
  </si>
  <si>
    <t xml:space="preserve">                                                                                                                                          </t>
  </si>
  <si>
    <t xml:space="preserve">Приложение  8 </t>
  </si>
  <si>
    <t>,</t>
  </si>
  <si>
    <t xml:space="preserve">                     к решению совета депутатов</t>
  </si>
  <si>
    <t>Петровского сельсовета № 97  от 03.06.2022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</si>
  <si>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</si>
  <si>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</si>
  <si>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</si>
  <si>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 на 2022 год и на плановый период 2023 и 2024 годов.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</si>
  <si>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</si>
  <si>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</si>
  <si>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</si>
  <si>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</si>
  <si>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</si>
  <si>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</si>
  <si>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</si>
  <si>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</si>
  <si>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</si>
  <si>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</si>
  <si>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</si>
  <si>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</si>
  <si>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</si>
  <si>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</si>
  <si>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</si>
  <si>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</si>
  <si>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</si>
  <si>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налога на имущество организаций и земельного налога</t>
  </si>
  <si>
    <t>Уплата  иных платежей</t>
  </si>
  <si>
    <t>Межбюджетные трансферты на осуществление части переданных полномочий по внешнему муниципальному контролю</t>
  </si>
  <si>
    <t>Непрограммное направление расходов ( непрограммные мероприятия )</t>
  </si>
  <si>
    <t>Членские взносы в Совет (ассоциацию) муниципальных образований</t>
  </si>
  <si>
    <t>Уплата иных платежей</t>
  </si>
  <si>
    <t xml:space="preserve">Осуществление первичного воинского учета органами местного самоупраления поселений, муниципальных и городских округов
</t>
  </si>
  <si>
    <t xml:space="preserve">Прочая закупка товаров, работ и услуг </t>
  </si>
  <si>
    <t>Непрограммное направление расходов (непрограммные мероприятия).</t>
  </si>
  <si>
    <t>ДРУГИЕ ВОПРОСЫ В ОБЛАСТИ НАЦИОНАЛЬНОЙ ЭКОНОМИКИ</t>
  </si>
  <si>
    <t xml:space="preserve">Подпрограмма "Развитие системы градорегулирования на территории муниципального образования Петровский сельсовет" 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</si>
  <si>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цифровойц формат, соответствующий требованиям к отраслевым пространственным данным для включения в ГИСОГД Оренбургской области</t>
  </si>
  <si>
    <t>Фмнансовое  обеспечение мероприятий по  благоустройству территорий муниципального образования поселения</t>
  </si>
  <si>
    <t>Иные закупки товаров, работ и услуг для государственных (муниципальных) нужд</t>
  </si>
  <si>
    <t>Иные закупки товаров, работ и услуг для обеспечения  государственных (муниципальных) нужд</t>
  </si>
  <si>
    <t>05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</si>
  <si>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</si>
  <si>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</si>
  <si>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Повышение заработной платы работников муниципальных  учреждений культуры</t>
  </si>
  <si>
    <t>социальная политика</t>
  </si>
  <si>
    <t>Социальное обеспечение и иные выплаты населению</t>
  </si>
  <si>
    <t>Иные пенсии, социальные доплаты к пенсиям</t>
  </si>
  <si>
    <t>____________________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</si>
  <si>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</si>
  <si>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 xml:space="preserve">Приложение № 9  </t>
  </si>
  <si>
    <t xml:space="preserve">к решению совета депутатов </t>
  </si>
  <si>
    <t xml:space="preserve">          Петровского сельсовета № 97 от 03.06.2022 г                               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</si>
  <si>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</si>
  <si>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                             ПРОГРАММАМ, НЕПРОГРАММНЫМ НАПРАВЛЕНИЯМ ДЕЯТЕЛЬНОСТИ)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</si>
  <si>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</si>
  <si>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                                     РАСХОДОВ НА 2022 И НА ПЛАНОВЫЙ ПЕРИОД 2023 И 2024 ГОДОВ</t>
  </si>
  <si>
    <t>тыс.рублей</t>
  </si>
  <si>
    <t>ЭКР</t>
  </si>
  <si>
    <t>2016 год</t>
  </si>
  <si>
    <t>на 39700959 год</t>
  </si>
  <si>
    <t>на 39700960 год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</si>
  <si>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</si>
  <si>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6300000000</t>
  </si>
  <si>
    <t>Подпрограмма "Осуществление деятельности аппарата управления" администрации муниципального образования Петровский сельсовет"</t>
  </si>
  <si>
    <t>6310010010</t>
  </si>
  <si>
    <t>000</t>
  </si>
  <si>
    <t>6310010020</t>
  </si>
  <si>
    <t>850</t>
  </si>
  <si>
    <t>6310010080</t>
  </si>
  <si>
    <t>00</t>
  </si>
  <si>
    <t>Предоставление пенсии за выслугу лет муниципальным служащим</t>
  </si>
  <si>
    <t>Публичные нормативные социальные  выплаты гражданам</t>
  </si>
  <si>
    <t>6320000000</t>
  </si>
  <si>
    <t>Осуществление первичного воинского учета органами местного самоупраления поселений, муниципальных и городских округов</t>
  </si>
  <si>
    <t>6320051180</t>
  </si>
  <si>
    <t>Подпрограмма "Обеспечение пожарной безопасности на территории муниципального образования Петровский сельсовет"</t>
  </si>
  <si>
    <t>6330000000</t>
  </si>
  <si>
    <t>6330095020</t>
  </si>
  <si>
    <t>6340000000</t>
  </si>
  <si>
    <t>Содержание и ремонт, капитальный ремонт автомобильных дорог общего пользования и искусственных сооружений на них</t>
  </si>
  <si>
    <t>6340095280</t>
  </si>
  <si>
    <t>04</t>
  </si>
  <si>
    <t>Подпрограмма "Благоустройство на территории муниципального образования Петровский сельсовет"</t>
  </si>
  <si>
    <t>6350095310</t>
  </si>
  <si>
    <t>Реализация инициативных проектов ( благоустройство общественной территории, в том числе парка культуры и отдыха)</t>
  </si>
  <si>
    <t>03</t>
  </si>
  <si>
    <t>6360000000</t>
  </si>
  <si>
    <t>КУЛЬТУРА</t>
  </si>
  <si>
    <t>6360095220</t>
  </si>
  <si>
    <t>Повышение заработной платы работников муниципальных учреждений культуры</t>
  </si>
  <si>
    <t>Подпрограмма "Развитие системы градорегулирования на территории муниципального образования Петровский сельсовет"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</si>
  <si>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отраслевым пространственным данным для включения в ГИСОГД Оренбургской области</t>
  </si>
  <si>
    <t>Непрограммное   направление расходов (непрограммные  мероприятия)</t>
  </si>
  <si>
    <t>Меры поддержки добровольных народных дружин</t>
  </si>
  <si>
    <t>7700020040</t>
  </si>
  <si>
    <t>Другие вопросы в области национальной безопасности</t>
  </si>
  <si>
    <t>Создание и использование средств администрации поселений Саракташского района</t>
  </si>
  <si>
    <t>ОБЩЕГОСУДАРСТВЕННЫЕ  ВОПРОСЫ</t>
  </si>
  <si>
    <t>7700095100</t>
  </si>
  <si>
    <t>ВСЕГО</t>
  </si>
  <si>
    <t>х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</si>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</sst>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_ ;\-#,##0.00\ "/>
    <numFmt numFmtId="165" formatCode="&quot;&quot;###,##0.00"/>
    <numFmt numFmtId="166" formatCode="000"/>
    <numFmt numFmtId="167" formatCode="00"/>
    <numFmt numFmtId="168" formatCode="0000000000"/>
    <numFmt numFmtId="169" formatCode="0000"/>
    <numFmt numFmtId="170" formatCode="000.00"/>
    <numFmt numFmtId="171" formatCode="\1"/>
    <numFmt numFmtId="172" formatCode="00\.00\.00"/>
    <numFmt numFmtId="173" formatCode="#,##0.00;[Red]\-#,##0.00;0.00"/>
    <numFmt numFmtId="174" formatCode="#,##0.00_ ;[Red]\-#,##0.00\ "/>
    <numFmt numFmtId="175" formatCode="000000"/>
  </numFmts>
  <fonts count="36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469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2" fontId="14" fillId="2" borderId="6" xfId="0" applyNumberFormat="1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wrapText="1"/>
    </xf>
    <xf numFmtId="2" fontId="13" fillId="0" borderId="6" xfId="0" applyNumberFormat="1" applyFont="1" applyFill="1" applyBorder="1" applyAlignment="1">
      <alignment horizontal="left" vertical="top" wrapText="1"/>
    </xf>
    <xf numFmtId="165" fontId="13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wrapText="1"/>
    </xf>
    <xf numFmtId="0" fontId="0" fillId="0" borderId="0" xfId="0" applyFill="1"/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left" vertical="top" wrapText="1"/>
    </xf>
    <xf numFmtId="2" fontId="15" fillId="0" borderId="0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left" vertical="top" wrapText="1"/>
    </xf>
    <xf numFmtId="165" fontId="13" fillId="0" borderId="3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left" vertical="top" wrapText="1"/>
    </xf>
    <xf numFmtId="2" fontId="13" fillId="3" borderId="6" xfId="0" applyNumberFormat="1" applyFont="1" applyFill="1" applyBorder="1" applyAlignment="1">
      <alignment horizontal="left" vertical="top" wrapText="1"/>
    </xf>
    <xf numFmtId="49" fontId="13" fillId="4" borderId="1" xfId="0" applyNumberFormat="1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left" vertical="top" wrapText="1"/>
    </xf>
    <xf numFmtId="2" fontId="13" fillId="4" borderId="6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1" applyFont="1" applyAlignment="1">
      <alignment horizontal="left" vertical="justify"/>
    </xf>
    <xf numFmtId="0" fontId="4" fillId="0" borderId="0" xfId="1" applyFont="1" applyAlignment="1">
      <alignment horizontal="left" vertical="justify"/>
    </xf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justify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alignment horizontal="left"/>
      <protection hidden="1"/>
    </xf>
    <xf numFmtId="0" fontId="12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5" fillId="0" borderId="0" xfId="1" applyNumberFormat="1" applyFont="1" applyFill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10" xfId="1" applyNumberFormat="1" applyFont="1" applyFill="1" applyBorder="1" applyAlignment="1" applyProtection="1">
      <alignment horizontal="center" vertical="justify"/>
      <protection hidden="1"/>
    </xf>
    <xf numFmtId="0" fontId="5" fillId="0" borderId="10" xfId="1" applyNumberFormat="1" applyFont="1" applyFill="1" applyBorder="1" applyAlignment="1" applyProtection="1">
      <alignment horizontal="center" vertical="top" wrapText="1"/>
      <protection hidden="1"/>
    </xf>
    <xf numFmtId="0" fontId="5" fillId="0" borderId="11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4" fontId="5" fillId="0" borderId="12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alignment horizontal="left" vertical="justify" wrapText="1"/>
      <protection hidden="1"/>
    </xf>
    <xf numFmtId="169" fontId="4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4" fillId="0" borderId="1" xfId="1" applyNumberFormat="1" applyFont="1" applyFill="1" applyBorder="1" applyAlignment="1" applyProtection="1">
      <alignment wrapText="1"/>
      <protection hidden="1"/>
    </xf>
    <xf numFmtId="168" fontId="4" fillId="0" borderId="1" xfId="1" applyNumberFormat="1" applyFont="1" applyFill="1" applyBorder="1" applyAlignment="1" applyProtection="1">
      <alignment horizontal="right" wrapText="1"/>
      <protection hidden="1"/>
    </xf>
    <xf numFmtId="166" fontId="4" fillId="0" borderId="1" xfId="1" applyNumberFormat="1" applyFont="1" applyFill="1" applyBorder="1" applyAlignment="1" applyProtection="1">
      <alignment horizontal="right" wrapText="1"/>
      <protection hidden="1"/>
    </xf>
    <xf numFmtId="49" fontId="4" fillId="0" borderId="1" xfId="1" applyNumberFormat="1" applyFont="1" applyFill="1" applyBorder="1" applyAlignment="1" applyProtection="1">
      <alignment horizontal="right" wrapText="1"/>
      <protection hidden="1"/>
    </xf>
    <xf numFmtId="4" fontId="4" fillId="0" borderId="1" xfId="1" applyNumberFormat="1" applyFont="1" applyFill="1" applyBorder="1" applyAlignment="1" applyProtection="1">
      <protection hidden="1"/>
    </xf>
    <xf numFmtId="4" fontId="4" fillId="0" borderId="12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4" fillId="0" borderId="13" xfId="1" applyNumberFormat="1" applyFont="1" applyFill="1" applyBorder="1" applyAlignment="1" applyProtection="1">
      <alignment horizontal="left" vertical="justify" wrapText="1"/>
      <protection hidden="1"/>
    </xf>
    <xf numFmtId="169" fontId="4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4" xfId="1" applyNumberFormat="1" applyFont="1" applyFill="1" applyBorder="1" applyAlignment="1" applyProtection="1">
      <alignment horizontal="left" vertical="justify" wrapText="1"/>
      <protection hidden="1"/>
    </xf>
    <xf numFmtId="49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3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right" wrapText="1"/>
      <protection hidden="1"/>
    </xf>
    <xf numFmtId="166" fontId="4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4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4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4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4" fillId="0" borderId="6" xfId="1" applyNumberFormat="1" applyFont="1" applyFill="1" applyBorder="1" applyAlignment="1" applyProtection="1">
      <alignment horizontal="left" vertical="justify" wrapText="1"/>
      <protection hidden="1"/>
    </xf>
    <xf numFmtId="170" fontId="5" fillId="0" borderId="1" xfId="1" applyNumberFormat="1" applyFont="1" applyFill="1" applyBorder="1" applyAlignment="1" applyProtection="1">
      <alignment horizontal="right" wrapText="1"/>
      <protection hidden="1"/>
    </xf>
    <xf numFmtId="170" fontId="4" fillId="0" borderId="1" xfId="1" applyNumberFormat="1" applyFont="1" applyFill="1" applyBorder="1" applyAlignment="1" applyProtection="1">
      <alignment horizontal="right" wrapText="1"/>
      <protection hidden="1"/>
    </xf>
    <xf numFmtId="166" fontId="4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4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4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1" applyNumberFormat="1" applyFont="1" applyFill="1" applyBorder="1" applyAlignment="1" applyProtection="1">
      <alignment horizontal="left" vertical="justify" wrapText="1"/>
      <protection hidden="1"/>
    </xf>
    <xf numFmtId="2" fontId="4" fillId="0" borderId="1" xfId="1" applyNumberFormat="1" applyFont="1" applyFill="1" applyBorder="1" applyAlignment="1" applyProtection="1">
      <alignment horizontal="right" wrapText="1"/>
      <protection hidden="1"/>
    </xf>
    <xf numFmtId="0" fontId="11" fillId="0" borderId="0" xfId="0" applyFont="1" applyAlignment="1">
      <alignment horizontal="left"/>
    </xf>
    <xf numFmtId="0" fontId="5" fillId="0" borderId="16" xfId="1" applyNumberFormat="1" applyFont="1" applyFill="1" applyBorder="1" applyAlignment="1" applyProtection="1">
      <alignment horizontal="left" vertical="justify"/>
      <protection hidden="1"/>
    </xf>
    <xf numFmtId="0" fontId="4" fillId="0" borderId="16" xfId="1" applyNumberFormat="1" applyFont="1" applyFill="1" applyBorder="1" applyAlignment="1" applyProtection="1">
      <alignment wrapText="1"/>
      <protection hidden="1"/>
    </xf>
    <xf numFmtId="0" fontId="5" fillId="0" borderId="16" xfId="1" applyNumberFormat="1" applyFont="1" applyFill="1" applyBorder="1" applyAlignment="1" applyProtection="1">
      <alignment horizontal="right" wrapText="1"/>
      <protection hidden="1"/>
    </xf>
    <xf numFmtId="2" fontId="5" fillId="0" borderId="16" xfId="1" applyNumberFormat="1" applyFont="1" applyFill="1" applyBorder="1" applyAlignment="1" applyProtection="1">
      <alignment horizontal="right" wrapText="1"/>
      <protection hidden="1"/>
    </xf>
    <xf numFmtId="4" fontId="5" fillId="0" borderId="16" xfId="1" applyNumberFormat="1" applyFont="1" applyFill="1" applyBorder="1" applyAlignment="1" applyProtection="1">
      <protection hidden="1"/>
    </xf>
    <xf numFmtId="4" fontId="5" fillId="0" borderId="17" xfId="1" applyNumberFormat="1" applyFont="1" applyFill="1" applyBorder="1" applyAlignment="1" applyProtection="1">
      <protection hidden="1"/>
    </xf>
    <xf numFmtId="166" fontId="2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2" fillId="0" borderId="1" xfId="1" applyNumberFormat="1" applyFont="1" applyFill="1" applyBorder="1" applyAlignment="1" applyProtection="1">
      <alignment wrapText="1"/>
      <protection hidden="1"/>
    </xf>
    <xf numFmtId="168" fontId="2" fillId="0" borderId="1" xfId="1" applyNumberFormat="1" applyFont="1" applyFill="1" applyBorder="1" applyAlignment="1" applyProtection="1">
      <alignment horizontal="right" wrapText="1"/>
      <protection hidden="1"/>
    </xf>
    <xf numFmtId="166" fontId="2" fillId="0" borderId="1" xfId="1" applyNumberFormat="1" applyFont="1" applyFill="1" applyBorder="1" applyAlignment="1" applyProtection="1">
      <alignment horizontal="right" wrapText="1"/>
      <protection hidden="1"/>
    </xf>
    <xf numFmtId="2" fontId="2" fillId="0" borderId="1" xfId="1" applyNumberFormat="1" applyFont="1" applyFill="1" applyBorder="1" applyAlignment="1" applyProtection="1">
      <alignment horizontal="right" wrapText="1"/>
      <protection hidden="1"/>
    </xf>
    <xf numFmtId="4" fontId="2" fillId="0" borderId="1" xfId="1" applyNumberFormat="1" applyFont="1" applyFill="1" applyBorder="1" applyAlignment="1" applyProtection="1">
      <protection hidden="1"/>
    </xf>
    <xf numFmtId="4" fontId="2" fillId="0" borderId="12" xfId="1" applyNumberFormat="1" applyFont="1" applyFill="1" applyBorder="1" applyAlignment="1" applyProtection="1">
      <protection hidden="1"/>
    </xf>
    <xf numFmtId="166" fontId="2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15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49" fontId="2" fillId="0" borderId="1" xfId="1" applyNumberFormat="1" applyFont="1" applyFill="1" applyBorder="1" applyAlignment="1" applyProtection="1">
      <alignment horizontal="right" wrapText="1"/>
      <protection hidden="1"/>
    </xf>
    <xf numFmtId="166" fontId="10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10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168" fontId="16" fillId="0" borderId="1" xfId="0" applyNumberFormat="1" applyFont="1" applyBorder="1" applyAlignment="1">
      <alignment horizontal="right" vertical="center" wrapText="1"/>
    </xf>
    <xf numFmtId="166" fontId="10" fillId="0" borderId="13" xfId="1" applyNumberFormat="1" applyFont="1" applyFill="1" applyBorder="1" applyAlignment="1" applyProtection="1">
      <alignment horizontal="left" vertical="justify" wrapText="1"/>
      <protection hidden="1"/>
    </xf>
    <xf numFmtId="169" fontId="1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4" xfId="1" applyNumberFormat="1" applyFont="1" applyFill="1" applyBorder="1" applyAlignment="1" applyProtection="1">
      <alignment horizontal="left" vertical="justify" wrapText="1"/>
      <protection hidden="1"/>
    </xf>
    <xf numFmtId="1" fontId="16" fillId="0" borderId="1" xfId="0" applyNumberFormat="1" applyFont="1" applyBorder="1" applyAlignment="1">
      <alignment horizontal="right" vertical="center" wrapText="1"/>
    </xf>
    <xf numFmtId="166" fontId="2" fillId="0" borderId="13" xfId="1" applyNumberFormat="1" applyFont="1" applyFill="1" applyBorder="1" applyAlignment="1" applyProtection="1">
      <alignment horizontal="left" vertical="justify" wrapText="1"/>
      <protection hidden="1"/>
    </xf>
    <xf numFmtId="166" fontId="2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5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15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14" xfId="0" applyBorder="1"/>
    <xf numFmtId="0" fontId="0" fillId="0" borderId="6" xfId="0" applyBorder="1"/>
    <xf numFmtId="169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" xfId="1" applyNumberFormat="1" applyFont="1" applyFill="1" applyBorder="1" applyAlignment="1" applyProtection="1">
      <alignment horizontal="right" wrapText="1"/>
      <protection hidden="1"/>
    </xf>
    <xf numFmtId="166" fontId="2" fillId="0" borderId="14" xfId="1" applyNumberFormat="1" applyFont="1" applyFill="1" applyBorder="1" applyAlignment="1" applyProtection="1">
      <alignment horizontal="center" vertical="justify" wrapText="1"/>
      <protection hidden="1"/>
    </xf>
    <xf numFmtId="166" fontId="2" fillId="0" borderId="6" xfId="1" applyNumberFormat="1" applyFont="1" applyFill="1" applyBorder="1" applyAlignment="1" applyProtection="1">
      <alignment horizontal="center" vertical="justify" wrapText="1"/>
      <protection hidden="1"/>
    </xf>
    <xf numFmtId="170" fontId="2" fillId="0" borderId="1" xfId="1" applyNumberFormat="1" applyFont="1" applyFill="1" applyBorder="1" applyAlignment="1" applyProtection="1">
      <alignment horizontal="right" wrapText="1"/>
      <protection hidden="1"/>
    </xf>
    <xf numFmtId="0" fontId="10" fillId="0" borderId="15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10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2" fillId="0" borderId="1" xfId="1" applyNumberFormat="1" applyFont="1" applyFill="1" applyBorder="1" applyAlignment="1" applyProtection="1">
      <alignment horizontal="right" wrapText="1"/>
      <protection hidden="1"/>
    </xf>
    <xf numFmtId="0" fontId="10" fillId="0" borderId="16" xfId="1" applyNumberFormat="1" applyFont="1" applyFill="1" applyBorder="1" applyAlignment="1" applyProtection="1">
      <alignment horizontal="left" vertical="justify"/>
      <protection hidden="1"/>
    </xf>
    <xf numFmtId="167" fontId="2" fillId="0" borderId="5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10" fillId="0" borderId="16" xfId="1" applyNumberFormat="1" applyFont="1" applyFill="1" applyBorder="1" applyAlignment="1" applyProtection="1">
      <alignment horizontal="right" wrapText="1"/>
      <protection hidden="1"/>
    </xf>
    <xf numFmtId="2" fontId="10" fillId="0" borderId="16" xfId="1" applyNumberFormat="1" applyFont="1" applyFill="1" applyBorder="1" applyAlignment="1" applyProtection="1">
      <alignment horizontal="right" wrapText="1"/>
      <protection hidden="1"/>
    </xf>
    <xf numFmtId="4" fontId="10" fillId="0" borderId="16" xfId="1" applyNumberFormat="1" applyFont="1" applyFill="1" applyBorder="1" applyAlignment="1" applyProtection="1">
      <protection hidden="1"/>
    </xf>
    <xf numFmtId="4" fontId="10" fillId="0" borderId="17" xfId="1" applyNumberFormat="1" applyFont="1" applyFill="1" applyBorder="1" applyAlignment="1" applyProtection="1">
      <protection hidden="1"/>
    </xf>
    <xf numFmtId="0" fontId="17" fillId="0" borderId="0" xfId="1" applyFont="1" applyAlignment="1">
      <alignment horizontal="justify" vertical="justify"/>
    </xf>
    <xf numFmtId="0" fontId="3" fillId="0" borderId="0" xfId="1" applyFont="1" applyAlignment="1">
      <alignment horizontal="justify" vertical="justify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/>
    <xf numFmtId="0" fontId="17" fillId="0" borderId="0" xfId="1" applyFont="1" applyAlignment="1">
      <alignment horizontal="right" vertical="justify"/>
    </xf>
    <xf numFmtId="0" fontId="3" fillId="0" borderId="0" xfId="1" applyFont="1" applyAlignment="1">
      <alignment horizontal="right" vertical="justify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18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0" fontId="3" fillId="0" borderId="0" xfId="1" applyAlignment="1">
      <alignment wrapText="1"/>
    </xf>
    <xf numFmtId="0" fontId="10" fillId="0" borderId="0" xfId="0" applyFont="1" applyAlignment="1">
      <alignment wrapText="1"/>
    </xf>
    <xf numFmtId="0" fontId="10" fillId="0" borderId="0" xfId="0" quotePrefix="1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quotePrefix="1" applyFont="1" applyAlignment="1">
      <alignment horizont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7" fillId="0" borderId="0" xfId="1" applyFont="1" applyAlignment="1" applyProtection="1">
      <alignment horizontal="justify" vertical="justify"/>
      <protection hidden="1"/>
    </xf>
    <xf numFmtId="0" fontId="5" fillId="0" borderId="0" xfId="0" applyFont="1" applyAlignment="1"/>
    <xf numFmtId="0" fontId="10" fillId="0" borderId="0" xfId="0" applyFont="1" applyAlignment="1"/>
    <xf numFmtId="0" fontId="3" fillId="0" borderId="0" xfId="1" applyFont="1" applyProtection="1">
      <protection hidden="1"/>
    </xf>
    <xf numFmtId="0" fontId="3" fillId="0" borderId="0" xfId="1" applyProtection="1">
      <protection hidden="1"/>
    </xf>
    <xf numFmtId="0" fontId="18" fillId="0" borderId="0" xfId="1" applyNumberFormat="1" applyFont="1" applyFill="1" applyAlignment="1" applyProtection="1">
      <alignment horizontal="justify" vertical="justify"/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3" fillId="0" borderId="0" xfId="1" applyNumberFormat="1" applyFont="1" applyFill="1" applyAlignment="1" applyProtection="1">
      <protection hidden="1"/>
    </xf>
    <xf numFmtId="0" fontId="19" fillId="0" borderId="1" xfId="1" applyNumberFormat="1" applyFont="1" applyFill="1" applyBorder="1" applyAlignment="1" applyProtection="1">
      <alignment horizontal="center" vertical="justify"/>
      <protection hidden="1"/>
    </xf>
    <xf numFmtId="0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right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0" fillId="0" borderId="0" xfId="1" applyNumberFormat="1" applyFont="1" applyFill="1" applyAlignment="1" applyProtection="1">
      <protection hidden="1"/>
    </xf>
    <xf numFmtId="0" fontId="17" fillId="0" borderId="18" xfId="1" applyFont="1" applyBorder="1" applyAlignment="1" applyProtection="1">
      <alignment horizontal="justify" vertical="justify"/>
      <protection hidden="1"/>
    </xf>
    <xf numFmtId="166" fontId="19" fillId="0" borderId="13" xfId="1" applyNumberFormat="1" applyFont="1" applyFill="1" applyBorder="1" applyAlignment="1" applyProtection="1">
      <alignment horizontal="left" vertical="justify" wrapText="1"/>
      <protection hidden="1"/>
    </xf>
    <xf numFmtId="166" fontId="19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19" fillId="0" borderId="6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5" xfId="1" applyNumberFormat="1" applyFont="1" applyFill="1" applyBorder="1" applyAlignment="1" applyProtection="1">
      <alignment wrapText="1"/>
      <protection hidden="1"/>
    </xf>
    <xf numFmtId="171" fontId="4" fillId="0" borderId="19" xfId="1" applyNumberFormat="1" applyFont="1" applyFill="1" applyBorder="1" applyAlignment="1" applyProtection="1">
      <alignment wrapText="1"/>
      <protection hidden="1"/>
    </xf>
    <xf numFmtId="167" fontId="5" fillId="0" borderId="20" xfId="1" applyNumberFormat="1" applyFont="1" applyFill="1" applyBorder="1" applyAlignment="1" applyProtection="1">
      <alignment wrapText="1"/>
      <protection hidden="1"/>
    </xf>
    <xf numFmtId="168" fontId="5" fillId="0" borderId="20" xfId="1" applyNumberFormat="1" applyFont="1" applyFill="1" applyBorder="1" applyAlignment="1" applyProtection="1">
      <alignment horizontal="right" wrapText="1"/>
      <protection hidden="1"/>
    </xf>
    <xf numFmtId="166" fontId="5" fillId="0" borderId="5" xfId="1" applyNumberFormat="1" applyFont="1" applyFill="1" applyBorder="1" applyAlignment="1" applyProtection="1">
      <alignment horizontal="right" wrapText="1"/>
      <protection hidden="1"/>
    </xf>
    <xf numFmtId="166" fontId="4" fillId="0" borderId="21" xfId="1" applyNumberFormat="1" applyFont="1" applyFill="1" applyBorder="1" applyAlignment="1" applyProtection="1">
      <alignment wrapText="1"/>
      <protection hidden="1"/>
    </xf>
    <xf numFmtId="172" fontId="4" fillId="0" borderId="20" xfId="1" applyNumberFormat="1" applyFont="1" applyFill="1" applyBorder="1" applyAlignment="1" applyProtection="1">
      <alignment wrapText="1"/>
      <protection hidden="1"/>
    </xf>
    <xf numFmtId="3" fontId="5" fillId="0" borderId="5" xfId="1" applyNumberFormat="1" applyFont="1" applyFill="1" applyBorder="1" applyAlignment="1" applyProtection="1">
      <protection hidden="1"/>
    </xf>
    <xf numFmtId="3" fontId="4" fillId="0" borderId="21" xfId="1" applyNumberFormat="1" applyFont="1" applyFill="1" applyBorder="1" applyAlignment="1" applyProtection="1">
      <protection hidden="1"/>
    </xf>
    <xf numFmtId="3" fontId="3" fillId="0" borderId="20" xfId="1" applyNumberFormat="1" applyFont="1" applyFill="1" applyBorder="1" applyAlignment="1" applyProtection="1">
      <protection hidden="1"/>
    </xf>
    <xf numFmtId="4" fontId="3" fillId="0" borderId="20" xfId="1" applyNumberFormat="1" applyFont="1" applyFill="1" applyBorder="1" applyAlignment="1" applyProtection="1">
      <protection hidden="1"/>
    </xf>
    <xf numFmtId="4" fontId="12" fillId="0" borderId="20" xfId="1" applyNumberFormat="1" applyFont="1" applyFill="1" applyBorder="1" applyAlignment="1" applyProtection="1">
      <protection hidden="1"/>
    </xf>
    <xf numFmtId="4" fontId="21" fillId="0" borderId="5" xfId="1" applyNumberFormat="1" applyFont="1" applyFill="1" applyBorder="1" applyAlignment="1" applyProtection="1">
      <protection hidden="1"/>
    </xf>
    <xf numFmtId="0" fontId="14" fillId="0" borderId="0" xfId="1" applyNumberFormat="1" applyFont="1" applyFill="1" applyBorder="1" applyAlignment="1" applyProtection="1">
      <protection hidden="1"/>
    </xf>
    <xf numFmtId="166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22" fillId="0" borderId="13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1" xfId="1" applyNumberFormat="1" applyFont="1" applyFill="1" applyBorder="1" applyAlignment="1" applyProtection="1">
      <alignment wrapText="1"/>
      <protection hidden="1"/>
    </xf>
    <xf numFmtId="171" fontId="4" fillId="0" borderId="14" xfId="1" applyNumberFormat="1" applyFont="1" applyFill="1" applyBorder="1" applyAlignment="1" applyProtection="1">
      <alignment wrapText="1"/>
      <protection hidden="1"/>
    </xf>
    <xf numFmtId="167" fontId="5" fillId="0" borderId="15" xfId="1" applyNumberFormat="1" applyFont="1" applyFill="1" applyBorder="1" applyAlignment="1" applyProtection="1">
      <alignment wrapText="1"/>
      <protection hidden="1"/>
    </xf>
    <xf numFmtId="168" fontId="5" fillId="0" borderId="15" xfId="1" applyNumberFormat="1" applyFont="1" applyFill="1" applyBorder="1" applyAlignment="1" applyProtection="1">
      <alignment horizontal="right" wrapText="1"/>
      <protection hidden="1"/>
    </xf>
    <xf numFmtId="166" fontId="4" fillId="0" borderId="6" xfId="1" applyNumberFormat="1" applyFont="1" applyFill="1" applyBorder="1" applyAlignment="1" applyProtection="1">
      <alignment wrapText="1"/>
      <protection hidden="1"/>
    </xf>
    <xf numFmtId="172" fontId="4" fillId="0" borderId="15" xfId="1" applyNumberFormat="1" applyFont="1" applyFill="1" applyBorder="1" applyAlignment="1" applyProtection="1">
      <alignment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3" fontId="4" fillId="0" borderId="6" xfId="1" applyNumberFormat="1" applyFont="1" applyFill="1" applyBorder="1" applyAlignment="1" applyProtection="1">
      <protection hidden="1"/>
    </xf>
    <xf numFmtId="3" fontId="3" fillId="0" borderId="15" xfId="1" applyNumberFormat="1" applyFont="1" applyFill="1" applyBorder="1" applyAlignment="1" applyProtection="1">
      <protection hidden="1"/>
    </xf>
    <xf numFmtId="4" fontId="3" fillId="0" borderId="15" xfId="1" applyNumberFormat="1" applyFont="1" applyFill="1" applyBorder="1" applyAlignment="1" applyProtection="1">
      <protection hidden="1"/>
    </xf>
    <xf numFmtId="4" fontId="12" fillId="0" borderId="15" xfId="1" applyNumberFormat="1" applyFont="1" applyFill="1" applyBorder="1" applyAlignment="1" applyProtection="1">
      <protection hidden="1"/>
    </xf>
    <xf numFmtId="166" fontId="19" fillId="0" borderId="4" xfId="1" applyNumberFormat="1" applyFont="1" applyFill="1" applyBorder="1" applyAlignment="1" applyProtection="1">
      <alignment horizontal="justify" vertical="justify" wrapText="1"/>
      <protection hidden="1"/>
    </xf>
    <xf numFmtId="169" fontId="19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5" xfId="1" applyNumberFormat="1" applyFont="1" applyFill="1" applyBorder="1" applyAlignment="1" applyProtection="1">
      <alignment vertical="justify" wrapText="1"/>
      <protection hidden="1"/>
    </xf>
    <xf numFmtId="0" fontId="22" fillId="0" borderId="14" xfId="1" applyNumberFormat="1" applyFont="1" applyFill="1" applyBorder="1" applyAlignment="1" applyProtection="1">
      <alignment vertical="justify" wrapText="1"/>
      <protection hidden="1"/>
    </xf>
    <xf numFmtId="0" fontId="22" fillId="0" borderId="6" xfId="1" applyNumberFormat="1" applyFont="1" applyFill="1" applyBorder="1" applyAlignment="1" applyProtection="1">
      <alignment vertical="justify" wrapText="1"/>
      <protection hidden="1"/>
    </xf>
    <xf numFmtId="4" fontId="23" fillId="0" borderId="1" xfId="1" applyNumberFormat="1" applyFont="1" applyFill="1" applyBorder="1" applyAlignment="1" applyProtection="1">
      <protection hidden="1"/>
    </xf>
    <xf numFmtId="0" fontId="22" fillId="0" borderId="15" xfId="1" applyNumberFormat="1" applyFont="1" applyFill="1" applyBorder="1" applyAlignment="1" applyProtection="1">
      <alignment vertical="justify" wrapText="1"/>
      <protection hidden="1"/>
    </xf>
    <xf numFmtId="0" fontId="22" fillId="0" borderId="14" xfId="1" applyNumberFormat="1" applyFont="1" applyFill="1" applyBorder="1" applyAlignment="1" applyProtection="1">
      <alignment vertical="justify" wrapText="1"/>
      <protection hidden="1"/>
    </xf>
    <xf numFmtId="168" fontId="4" fillId="0" borderId="15" xfId="1" applyNumberFormat="1" applyFont="1" applyFill="1" applyBorder="1" applyAlignment="1" applyProtection="1">
      <alignment horizontal="right" wrapText="1"/>
      <protection hidden="1"/>
    </xf>
    <xf numFmtId="3" fontId="5" fillId="0" borderId="1" xfId="1" applyNumberFormat="1" applyFont="1" applyFill="1" applyBorder="1" applyAlignment="1" applyProtection="1">
      <protection hidden="1"/>
    </xf>
    <xf numFmtId="169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166" fontId="4" fillId="0" borderId="1" xfId="1" applyNumberFormat="1" applyFont="1" applyFill="1" applyBorder="1" applyAlignment="1" applyProtection="1">
      <alignment wrapText="1"/>
      <protection hidden="1"/>
    </xf>
    <xf numFmtId="167" fontId="4" fillId="0" borderId="15" xfId="1" applyNumberFormat="1" applyFont="1" applyFill="1" applyBorder="1" applyAlignment="1" applyProtection="1">
      <alignment wrapText="1"/>
      <protection hidden="1"/>
    </xf>
    <xf numFmtId="3" fontId="4" fillId="0" borderId="1" xfId="1" applyNumberFormat="1" applyFont="1" applyFill="1" applyBorder="1" applyAlignment="1" applyProtection="1"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5" xfId="1" applyNumberFormat="1" applyFont="1" applyFill="1" applyBorder="1" applyAlignment="1" applyProtection="1">
      <alignment horizontal="justify" vertical="justify" wrapText="1"/>
      <protection hidden="1"/>
    </xf>
    <xf numFmtId="3" fontId="4" fillId="0" borderId="1" xfId="1" applyNumberFormat="1" applyFont="1" applyFill="1" applyBorder="1" applyAlignment="1" applyProtection="1"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8" xfId="1" applyFont="1" applyBorder="1" applyAlignment="1" applyProtection="1">
      <alignment horizontal="justify" vertical="justify"/>
      <protection hidden="1"/>
    </xf>
    <xf numFmtId="171" fontId="5" fillId="0" borderId="14" xfId="1" applyNumberFormat="1" applyFont="1" applyFill="1" applyBorder="1" applyAlignment="1" applyProtection="1">
      <alignment wrapText="1"/>
      <protection hidden="1"/>
    </xf>
    <xf numFmtId="166" fontId="5" fillId="0" borderId="6" xfId="1" applyNumberFormat="1" applyFont="1" applyFill="1" applyBorder="1" applyAlignment="1" applyProtection="1">
      <alignment wrapText="1"/>
      <protection hidden="1"/>
    </xf>
    <xf numFmtId="172" fontId="5" fillId="0" borderId="15" xfId="1" applyNumberFormat="1" applyFont="1" applyFill="1" applyBorder="1" applyAlignment="1" applyProtection="1">
      <alignment wrapText="1"/>
      <protection hidden="1"/>
    </xf>
    <xf numFmtId="3" fontId="5" fillId="0" borderId="6" xfId="1" applyNumberFormat="1" applyFont="1" applyFill="1" applyBorder="1" applyAlignment="1" applyProtection="1">
      <protection hidden="1"/>
    </xf>
    <xf numFmtId="3" fontId="12" fillId="0" borderId="15" xfId="1" applyNumberFormat="1" applyFont="1" applyFill="1" applyBorder="1" applyAlignment="1" applyProtection="1">
      <protection hidden="1"/>
    </xf>
    <xf numFmtId="0" fontId="20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0" fontId="19" fillId="0" borderId="14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4" xfId="1" applyNumberFormat="1" applyFont="1" applyFill="1" applyBorder="1" applyAlignment="1" applyProtection="1">
      <alignment horizontal="justify" vertical="justify" wrapText="1"/>
      <protection hidden="1"/>
    </xf>
    <xf numFmtId="169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" xfId="1" applyNumberFormat="1" applyFont="1" applyFill="1" applyBorder="1" applyAlignment="1" applyProtection="1">
      <alignment horizontal="justify" vertical="justify" wrapText="1"/>
      <protection hidden="1"/>
    </xf>
    <xf numFmtId="169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4" xfId="1" applyNumberFormat="1" applyFont="1" applyFill="1" applyBorder="1" applyAlignment="1" applyProtection="1">
      <alignment horizontal="justify" vertical="justify" wrapText="1"/>
      <protection hidden="1"/>
    </xf>
    <xf numFmtId="4" fontId="23" fillId="0" borderId="0" xfId="1" applyNumberFormat="1" applyFont="1" applyFill="1" applyBorder="1" applyAlignment="1" applyProtection="1">
      <protection hidden="1"/>
    </xf>
    <xf numFmtId="0" fontId="5" fillId="0" borderId="14" xfId="1" applyNumberFormat="1" applyFont="1" applyFill="1" applyBorder="1" applyAlignment="1" applyProtection="1">
      <alignment horizontal="justify" vertical="justify" wrapText="1"/>
      <protection hidden="1"/>
    </xf>
    <xf numFmtId="4" fontId="21" fillId="0" borderId="1" xfId="1" applyNumberFormat="1" applyFont="1" applyFill="1" applyBorder="1" applyAlignment="1" applyProtection="1">
      <protection hidden="1"/>
    </xf>
    <xf numFmtId="169" fontId="5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2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5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25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25" fillId="0" borderId="6" xfId="1" applyNumberFormat="1" applyFont="1" applyFill="1" applyBorder="1" applyAlignment="1" applyProtection="1">
      <alignment horizontal="left" vertical="justify" wrapText="1"/>
      <protection hidden="1"/>
    </xf>
    <xf numFmtId="169" fontId="19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4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14" xfId="1" applyNumberFormat="1" applyFont="1" applyFill="1" applyBorder="1" applyAlignment="1" applyProtection="1">
      <alignment horizontal="justify" vertical="justify" wrapText="1"/>
      <protection hidden="1"/>
    </xf>
    <xf numFmtId="166" fontId="26" fillId="0" borderId="6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15" xfId="1" applyNumberFormat="1" applyFont="1" applyFill="1" applyBorder="1" applyAlignment="1" applyProtection="1">
      <alignment horizontal="left" vertical="justify" wrapText="1"/>
      <protection hidden="1"/>
    </xf>
    <xf numFmtId="0" fontId="2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0" applyFont="1" applyBorder="1" applyAlignment="1">
      <alignment wrapText="1"/>
    </xf>
    <xf numFmtId="0" fontId="28" fillId="0" borderId="0" xfId="0" applyFont="1" applyAlignment="1">
      <alignment wrapText="1"/>
    </xf>
    <xf numFmtId="0" fontId="4" fillId="0" borderId="14" xfId="1" applyNumberFormat="1" applyFont="1" applyFill="1" applyBorder="1" applyAlignment="1" applyProtection="1">
      <alignment horizontal="justify" vertical="justify"/>
      <protection hidden="1"/>
    </xf>
    <xf numFmtId="166" fontId="19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9" fillId="0" borderId="13" xfId="1" applyNumberFormat="1" applyFont="1" applyFill="1" applyBorder="1" applyAlignment="1" applyProtection="1">
      <alignment horizontal="justify" vertical="justify" wrapText="1"/>
      <protection hidden="1"/>
    </xf>
    <xf numFmtId="171" fontId="4" fillId="0" borderId="1" xfId="1" applyNumberFormat="1" applyFont="1" applyFill="1" applyBorder="1" applyAlignment="1" applyProtection="1">
      <alignment wrapText="1"/>
      <protection hidden="1"/>
    </xf>
    <xf numFmtId="172" fontId="4" fillId="0" borderId="1" xfId="1" applyNumberFormat="1" applyFont="1" applyFill="1" applyBorder="1" applyAlignment="1" applyProtection="1">
      <alignment wrapText="1"/>
      <protection hidden="1"/>
    </xf>
    <xf numFmtId="3" fontId="3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vertical="justify" wrapText="1"/>
      <protection hidden="1"/>
    </xf>
    <xf numFmtId="0" fontId="25" fillId="0" borderId="1" xfId="1" applyNumberFormat="1" applyFont="1" applyFill="1" applyBorder="1" applyAlignment="1" applyProtection="1">
      <alignment vertical="justify" wrapText="1"/>
      <protection hidden="1"/>
    </xf>
    <xf numFmtId="49" fontId="25" fillId="0" borderId="1" xfId="1" applyNumberFormat="1" applyFont="1" applyFill="1" applyBorder="1" applyAlignment="1" applyProtection="1">
      <alignment vertical="justify" wrapText="1"/>
      <protection hidden="1"/>
    </xf>
    <xf numFmtId="166" fontId="19" fillId="0" borderId="22" xfId="1" applyNumberFormat="1" applyFont="1" applyFill="1" applyBorder="1" applyAlignment="1" applyProtection="1">
      <alignment horizontal="justify" vertical="justify" wrapText="1"/>
      <protection hidden="1"/>
    </xf>
    <xf numFmtId="169" fontId="19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0" xfId="1" applyFont="1" applyBorder="1" applyAlignment="1" applyProtection="1">
      <alignment horizontal="justify" vertical="justify"/>
      <protection hidden="1"/>
    </xf>
    <xf numFmtId="166" fontId="19" fillId="0" borderId="25" xfId="1" applyNumberFormat="1" applyFont="1" applyFill="1" applyBorder="1" applyAlignment="1" applyProtection="1">
      <alignment horizontal="justify" vertical="justify" wrapText="1"/>
      <protection hidden="1"/>
    </xf>
    <xf numFmtId="169" fontId="19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" xfId="1" applyNumberFormat="1" applyFont="1" applyFill="1" applyBorder="1" applyAlignment="1" applyProtection="1">
      <protection hidden="1"/>
    </xf>
    <xf numFmtId="166" fontId="19" fillId="0" borderId="27" xfId="1" applyNumberFormat="1" applyFont="1" applyFill="1" applyBorder="1" applyAlignment="1" applyProtection="1">
      <alignment horizontal="justify" vertical="justify" wrapText="1"/>
      <protection hidden="1"/>
    </xf>
    <xf numFmtId="169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19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1" applyFont="1" applyBorder="1" applyAlignment="1" applyProtection="1">
      <alignment horizontal="justify" vertical="justify"/>
      <protection hidden="1"/>
    </xf>
    <xf numFmtId="166" fontId="1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Alignment="1" applyProtection="1">
      <protection hidden="1"/>
    </xf>
    <xf numFmtId="0" fontId="19" fillId="0" borderId="25" xfId="1" applyNumberFormat="1" applyFont="1" applyFill="1" applyBorder="1" applyAlignment="1" applyProtection="1">
      <alignment horizontal="justify" vertical="justify"/>
      <protection hidden="1"/>
    </xf>
    <xf numFmtId="0" fontId="19" fillId="0" borderId="26" xfId="1" applyNumberFormat="1" applyFont="1" applyFill="1" applyBorder="1" applyAlignment="1" applyProtection="1">
      <alignment horizontal="justify" vertical="justify"/>
      <protection hidden="1"/>
    </xf>
    <xf numFmtId="0" fontId="22" fillId="0" borderId="1" xfId="1" applyNumberFormat="1" applyFont="1" applyFill="1" applyBorder="1" applyAlignment="1" applyProtection="1">
      <alignment horizontal="justify" vertical="justify"/>
      <protection hidden="1"/>
    </xf>
    <xf numFmtId="0" fontId="4" fillId="0" borderId="1" xfId="1" applyNumberFormat="1" applyFont="1" applyFill="1" applyBorder="1" applyAlignment="1" applyProtection="1">
      <alignment wrapText="1"/>
      <protection hidden="1"/>
    </xf>
    <xf numFmtId="0" fontId="4" fillId="0" borderId="1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3" fontId="5" fillId="0" borderId="1" xfId="1" applyNumberFormat="1" applyFont="1" applyFill="1" applyBorder="1" applyAlignment="1" applyProtection="1">
      <alignment wrapText="1"/>
      <protection hidden="1"/>
    </xf>
    <xf numFmtId="3" fontId="12" fillId="0" borderId="1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5" fillId="0" borderId="0" xfId="1" applyNumberFormat="1" applyFont="1" applyFill="1" applyAlignment="1" applyProtection="1">
      <protection hidden="1"/>
    </xf>
    <xf numFmtId="4" fontId="12" fillId="0" borderId="0" xfId="1" applyNumberFormat="1" applyFont="1" applyFill="1" applyAlignment="1" applyProtection="1">
      <protection hidden="1"/>
    </xf>
    <xf numFmtId="0" fontId="4" fillId="0" borderId="0" xfId="1" applyFont="1" applyAlignment="1" applyProtection="1">
      <alignment horizontal="justify" vertical="justify"/>
      <protection hidden="1"/>
    </xf>
    <xf numFmtId="0" fontId="2" fillId="0" borderId="0" xfId="1" applyFont="1" applyAlignment="1" applyProtection="1">
      <alignment horizontal="justify" vertical="justify"/>
      <protection hidden="1"/>
    </xf>
    <xf numFmtId="0" fontId="3" fillId="0" borderId="0" xfId="1" applyAlignment="1">
      <alignment horizontal="right"/>
    </xf>
    <xf numFmtId="0" fontId="3" fillId="0" borderId="0" xfId="1" applyFill="1" applyProtection="1"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NumberFormat="1" applyFill="1" applyAlignment="1" applyProtection="1">
      <alignment horizontal="right" vertical="top" wrapText="1"/>
      <protection hidden="1"/>
    </xf>
    <xf numFmtId="0" fontId="30" fillId="0" borderId="0" xfId="1" applyNumberFormat="1" applyFont="1" applyFill="1" applyAlignment="1" applyProtection="1">
      <alignment horizontal="right" vertical="top" wrapText="1"/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Fill="1" applyAlignment="1" applyProtection="1">
      <alignment horizontal="center"/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31" fillId="0" borderId="0" xfId="1" applyNumberFormat="1" applyFont="1" applyFill="1" applyAlignment="1" applyProtection="1">
      <protection hidden="1"/>
    </xf>
    <xf numFmtId="0" fontId="32" fillId="0" borderId="0" xfId="1" applyNumberFormat="1" applyFont="1" applyFill="1" applyAlignment="1" applyProtection="1">
      <alignment horizontal="centerContinuous"/>
      <protection hidden="1"/>
    </xf>
    <xf numFmtId="0" fontId="30" fillId="0" borderId="0" xfId="1" applyNumberFormat="1" applyFont="1" applyFill="1" applyAlignment="1" applyProtection="1">
      <alignment horizontal="centerContinuous"/>
      <protection hidden="1"/>
    </xf>
    <xf numFmtId="0" fontId="31" fillId="0" borderId="0" xfId="1" applyNumberFormat="1" applyFont="1" applyFill="1" applyAlignment="1" applyProtection="1">
      <alignment horizontal="centerContinuous"/>
      <protection hidden="1"/>
    </xf>
    <xf numFmtId="0" fontId="33" fillId="0" borderId="0" xfId="1" applyNumberFormat="1" applyFont="1" applyFill="1" applyAlignment="1" applyProtection="1">
      <alignment horizontal="center"/>
      <protection hidden="1"/>
    </xf>
    <xf numFmtId="49" fontId="31" fillId="0" borderId="0" xfId="1" applyNumberFormat="1" applyFont="1" applyFill="1" applyAlignment="1" applyProtection="1">
      <alignment horizontal="center"/>
      <protection hidden="1"/>
    </xf>
    <xf numFmtId="49" fontId="3" fillId="0" borderId="0" xfId="1" applyNumberFormat="1" applyFill="1" applyAlignment="1" applyProtection="1">
      <alignment horizontal="center"/>
      <protection hidden="1"/>
    </xf>
    <xf numFmtId="0" fontId="34" fillId="0" borderId="0" xfId="1" applyNumberFormat="1" applyFont="1" applyFill="1" applyAlignment="1" applyProtection="1">
      <protection hidden="1"/>
    </xf>
    <xf numFmtId="0" fontId="30" fillId="0" borderId="0" xfId="1" applyNumberFormat="1" applyFont="1" applyFill="1" applyAlignment="1" applyProtection="1">
      <protection hidden="1"/>
    </xf>
    <xf numFmtId="0" fontId="34" fillId="0" borderId="0" xfId="1" applyNumberFormat="1" applyFont="1" applyFill="1" applyAlignment="1" applyProtection="1">
      <alignment horizontal="right"/>
      <protection hidden="1"/>
    </xf>
    <xf numFmtId="0" fontId="33" fillId="0" borderId="0" xfId="1" applyNumberFormat="1" applyFont="1" applyFill="1" applyAlignment="1" applyProtection="1">
      <protection hidden="1"/>
    </xf>
    <xf numFmtId="0" fontId="33" fillId="0" borderId="0" xfId="1" applyNumberFormat="1" applyFont="1" applyFill="1" applyBorder="1" applyAlignment="1" applyProtection="1">
      <protection hidden="1"/>
    </xf>
    <xf numFmtId="0" fontId="3" fillId="0" borderId="0" xfId="1" applyFill="1" applyBorder="1" applyProtection="1">
      <protection hidden="1"/>
    </xf>
    <xf numFmtId="0" fontId="33" fillId="0" borderId="28" xfId="1" applyNumberFormat="1" applyFont="1" applyFill="1" applyBorder="1" applyAlignment="1" applyProtection="1">
      <alignment horizontal="center" vertical="center"/>
      <protection hidden="1"/>
    </xf>
    <xf numFmtId="0" fontId="33" fillId="0" borderId="29" xfId="1" applyNumberFormat="1" applyFont="1" applyFill="1" applyBorder="1" applyAlignment="1" applyProtection="1">
      <alignment horizontal="center" vertical="center"/>
      <protection hidden="1"/>
    </xf>
    <xf numFmtId="0" fontId="33" fillId="0" borderId="10" xfId="1" applyNumberFormat="1" applyFont="1" applyFill="1" applyBorder="1" applyAlignment="1" applyProtection="1">
      <alignment horizontal="center" vertical="center"/>
      <protection hidden="1"/>
    </xf>
    <xf numFmtId="0" fontId="33" fillId="0" borderId="10" xfId="1" applyNumberFormat="1" applyFont="1" applyFill="1" applyBorder="1" applyAlignment="1" applyProtection="1">
      <alignment horizontal="center" vertical="center"/>
      <protection hidden="1"/>
    </xf>
    <xf numFmtId="0" fontId="3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33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1" applyNumberFormat="1" applyFont="1" applyFill="1" applyBorder="1" applyAlignment="1" applyProtection="1">
      <protection hidden="1"/>
    </xf>
    <xf numFmtId="0" fontId="30" fillId="0" borderId="30" xfId="1" applyNumberFormat="1" applyFont="1" applyFill="1" applyBorder="1" applyAlignment="1" applyProtection="1">
      <alignment wrapText="1"/>
      <protection hidden="1"/>
    </xf>
    <xf numFmtId="0" fontId="30" fillId="0" borderId="5" xfId="1" applyNumberFormat="1" applyFont="1" applyFill="1" applyBorder="1" applyAlignment="1" applyProtection="1">
      <alignment wrapText="1"/>
      <protection hidden="1"/>
    </xf>
    <xf numFmtId="168" fontId="35" fillId="0" borderId="5" xfId="1" applyNumberFormat="1" applyFont="1" applyFill="1" applyBorder="1" applyAlignment="1" applyProtection="1">
      <alignment horizontal="right"/>
      <protection hidden="1"/>
    </xf>
    <xf numFmtId="167" fontId="30" fillId="0" borderId="5" xfId="1" applyNumberFormat="1" applyFont="1" applyFill="1" applyBorder="1" applyAlignment="1" applyProtection="1">
      <protection hidden="1"/>
    </xf>
    <xf numFmtId="166" fontId="30" fillId="0" borderId="5" xfId="1" applyNumberFormat="1" applyFont="1" applyFill="1" applyBorder="1" applyAlignment="1" applyProtection="1">
      <alignment horizontal="right"/>
      <protection hidden="1"/>
    </xf>
    <xf numFmtId="166" fontId="34" fillId="0" borderId="5" xfId="1" applyNumberFormat="1" applyFont="1" applyFill="1" applyBorder="1" applyAlignment="1" applyProtection="1">
      <protection hidden="1"/>
    </xf>
    <xf numFmtId="173" fontId="34" fillId="0" borderId="5" xfId="1" applyNumberFormat="1" applyFont="1" applyFill="1" applyBorder="1" applyAlignment="1" applyProtection="1">
      <protection hidden="1"/>
    </xf>
    <xf numFmtId="173" fontId="3" fillId="0" borderId="5" xfId="1" applyNumberFormat="1" applyFont="1" applyFill="1" applyBorder="1" applyAlignment="1" applyProtection="1">
      <protection hidden="1"/>
    </xf>
    <xf numFmtId="173" fontId="30" fillId="0" borderId="5" xfId="1" applyNumberFormat="1" applyFont="1" applyFill="1" applyBorder="1" applyAlignment="1" applyProtection="1">
      <protection hidden="1"/>
    </xf>
    <xf numFmtId="2" fontId="30" fillId="0" borderId="5" xfId="1" applyNumberFormat="1" applyFont="1" applyFill="1" applyBorder="1" applyAlignment="1" applyProtection="1">
      <protection hidden="1"/>
    </xf>
    <xf numFmtId="173" fontId="30" fillId="0" borderId="31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Protection="1"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168" fontId="3" fillId="0" borderId="1" xfId="1" applyNumberFormat="1" applyFont="1" applyFill="1" applyBorder="1" applyAlignment="1" applyProtection="1">
      <alignment horizontal="right"/>
      <protection hidden="1"/>
    </xf>
    <xf numFmtId="167" fontId="3" fillId="0" borderId="1" xfId="1" applyNumberFormat="1" applyFont="1" applyFill="1" applyBorder="1" applyAlignment="1" applyProtection="1">
      <protection hidden="1"/>
    </xf>
    <xf numFmtId="166" fontId="3" fillId="0" borderId="1" xfId="1" applyNumberFormat="1" applyFont="1" applyFill="1" applyBorder="1" applyAlignment="1" applyProtection="1">
      <alignment horizontal="right"/>
      <protection hidden="1"/>
    </xf>
    <xf numFmtId="166" fontId="3" fillId="0" borderId="1" xfId="1" applyNumberFormat="1" applyFont="1" applyFill="1" applyBorder="1" applyAlignment="1" applyProtection="1">
      <protection hidden="1"/>
    </xf>
    <xf numFmtId="173" fontId="3" fillId="0" borderId="1" xfId="1" applyNumberFormat="1" applyFont="1" applyFill="1" applyBorder="1" applyAlignment="1" applyProtection="1">
      <protection hidden="1"/>
    </xf>
    <xf numFmtId="2" fontId="3" fillId="0" borderId="1" xfId="1" applyNumberFormat="1" applyFont="1" applyFill="1" applyBorder="1" applyAlignment="1" applyProtection="1">
      <protection hidden="1"/>
    </xf>
    <xf numFmtId="173" fontId="3" fillId="0" borderId="1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alignment wrapText="1"/>
      <protection hidden="1"/>
    </xf>
    <xf numFmtId="0" fontId="3" fillId="0" borderId="4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0" fontId="3" fillId="0" borderId="15" xfId="1" applyNumberFormat="1" applyFont="1" applyFill="1" applyBorder="1" applyAlignment="1" applyProtection="1">
      <alignment wrapText="1"/>
      <protection hidden="1"/>
    </xf>
    <xf numFmtId="168" fontId="35" fillId="0" borderId="1" xfId="1" applyNumberFormat="1" applyFont="1" applyFill="1" applyBorder="1" applyAlignment="1" applyProtection="1">
      <alignment horizontal="right"/>
      <protection hidden="1"/>
    </xf>
    <xf numFmtId="49" fontId="3" fillId="0" borderId="1" xfId="1" applyNumberFormat="1" applyFont="1" applyFill="1" applyBorder="1" applyAlignment="1" applyProtection="1">
      <alignment horizontal="right" wrapText="1"/>
      <protection hidden="1"/>
    </xf>
    <xf numFmtId="173" fontId="3" fillId="0" borderId="1" xfId="1" applyNumberFormat="1" applyFont="1" applyFill="1" applyBorder="1" applyAlignment="1" applyProtection="1">
      <alignment wrapText="1"/>
      <protection hidden="1"/>
    </xf>
    <xf numFmtId="167" fontId="30" fillId="0" borderId="1" xfId="1" applyNumberFormat="1" applyFont="1" applyFill="1" applyBorder="1" applyAlignment="1" applyProtection="1">
      <protection hidden="1"/>
    </xf>
    <xf numFmtId="166" fontId="30" fillId="0" borderId="1" xfId="1" applyNumberFormat="1" applyFont="1" applyFill="1" applyBorder="1" applyAlignment="1" applyProtection="1">
      <alignment horizontal="right"/>
      <protection hidden="1"/>
    </xf>
    <xf numFmtId="166" fontId="34" fillId="0" borderId="1" xfId="1" applyNumberFormat="1" applyFont="1" applyFill="1" applyBorder="1" applyAlignment="1" applyProtection="1">
      <protection hidden="1"/>
    </xf>
    <xf numFmtId="173" fontId="34" fillId="0" borderId="1" xfId="1" applyNumberFormat="1" applyFont="1" applyFill="1" applyBorder="1" applyAlignment="1" applyProtection="1">
      <protection hidden="1"/>
    </xf>
    <xf numFmtId="173" fontId="30" fillId="0" borderId="1" xfId="1" applyNumberFormat="1" applyFont="1" applyFill="1" applyBorder="1" applyAlignment="1" applyProtection="1">
      <protection hidden="1"/>
    </xf>
    <xf numFmtId="173" fontId="30" fillId="0" borderId="12" xfId="1" applyNumberFormat="1" applyFont="1" applyFill="1" applyBorder="1" applyAlignment="1" applyProtection="1">
      <protection hidden="1"/>
    </xf>
    <xf numFmtId="0" fontId="34" fillId="0" borderId="4" xfId="1" applyNumberFormat="1" applyFont="1" applyFill="1" applyBorder="1" applyAlignment="1" applyProtection="1">
      <alignment wrapText="1"/>
      <protection hidden="1"/>
    </xf>
    <xf numFmtId="0" fontId="34" fillId="0" borderId="1" xfId="1" applyNumberFormat="1" applyFont="1" applyFill="1" applyBorder="1" applyAlignment="1" applyProtection="1">
      <alignment wrapText="1"/>
      <protection hidden="1"/>
    </xf>
    <xf numFmtId="0" fontId="34" fillId="0" borderId="15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left" wrapText="1"/>
      <protection hidden="1"/>
    </xf>
    <xf numFmtId="0" fontId="3" fillId="0" borderId="1" xfId="1" applyNumberFormat="1" applyFont="1" applyFill="1" applyBorder="1" applyAlignment="1" applyProtection="1">
      <alignment horizontal="right" wrapText="1"/>
      <protection hidden="1"/>
    </xf>
    <xf numFmtId="49" fontId="3" fillId="0" borderId="1" xfId="1" applyNumberFormat="1" applyFont="1" applyFill="1" applyBorder="1" applyAlignment="1" applyProtection="1">
      <alignment horizontal="right"/>
      <protection hidden="1"/>
    </xf>
    <xf numFmtId="0" fontId="3" fillId="0" borderId="4" xfId="1" applyNumberFormat="1" applyFill="1" applyBorder="1" applyProtection="1">
      <protection hidden="1"/>
    </xf>
    <xf numFmtId="0" fontId="30" fillId="0" borderId="1" xfId="1" applyNumberFormat="1" applyFont="1" applyFill="1" applyBorder="1" applyAlignment="1" applyProtection="1">
      <alignment wrapText="1"/>
      <protection hidden="1"/>
    </xf>
    <xf numFmtId="0" fontId="30" fillId="0" borderId="1" xfId="1" applyNumberFormat="1" applyFont="1" applyFill="1" applyBorder="1" applyAlignment="1" applyProtection="1">
      <alignment wrapText="1"/>
      <protection hidden="1"/>
    </xf>
    <xf numFmtId="0" fontId="30" fillId="0" borderId="4" xfId="1" applyNumberFormat="1" applyFont="1" applyFill="1" applyBorder="1" applyAlignment="1" applyProtection="1">
      <alignment wrapText="1"/>
      <protection hidden="1"/>
    </xf>
    <xf numFmtId="2" fontId="3" fillId="0" borderId="1" xfId="1" applyNumberFormat="1" applyFont="1" applyFill="1" applyBorder="1" applyAlignment="1" applyProtection="1">
      <alignment wrapText="1"/>
      <protection hidden="1"/>
    </xf>
    <xf numFmtId="174" fontId="3" fillId="0" borderId="1" xfId="1" applyNumberFormat="1" applyFont="1" applyFill="1" applyBorder="1" applyAlignment="1" applyProtection="1">
      <protection hidden="1"/>
    </xf>
    <xf numFmtId="175" fontId="3" fillId="0" borderId="1" xfId="1" applyNumberFormat="1" applyFont="1" applyFill="1" applyBorder="1" applyAlignment="1" applyProtection="1">
      <alignment horizontal="right"/>
      <protection hidden="1"/>
    </xf>
    <xf numFmtId="0" fontId="3" fillId="0" borderId="14" xfId="1" applyNumberFormat="1" applyFont="1" applyFill="1" applyBorder="1" applyAlignment="1" applyProtection="1">
      <alignment wrapText="1"/>
      <protection hidden="1"/>
    </xf>
    <xf numFmtId="0" fontId="3" fillId="0" borderId="15" xfId="1" applyNumberFormat="1" applyFont="1" applyFill="1" applyBorder="1" applyAlignment="1" applyProtection="1">
      <alignment wrapText="1"/>
      <protection hidden="1"/>
    </xf>
    <xf numFmtId="0" fontId="3" fillId="0" borderId="14" xfId="1" applyNumberFormat="1" applyFont="1" applyFill="1" applyBorder="1" applyAlignment="1" applyProtection="1">
      <alignment wrapText="1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3" fillId="0" borderId="25" xfId="1" applyFont="1" applyFill="1" applyBorder="1" applyAlignment="1" applyProtection="1">
      <alignment horizontal="left"/>
      <protection hidden="1"/>
    </xf>
    <xf numFmtId="0" fontId="3" fillId="0" borderId="26" xfId="1" applyFont="1" applyFill="1" applyBorder="1" applyAlignment="1" applyProtection="1">
      <alignment horizontal="left"/>
      <protection hidden="1"/>
    </xf>
    <xf numFmtId="0" fontId="3" fillId="0" borderId="32" xfId="1" applyFont="1" applyFill="1" applyBorder="1" applyAlignment="1" applyProtection="1">
      <alignment horizontal="left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right"/>
      <protection hidden="1"/>
    </xf>
    <xf numFmtId="173" fontId="3" fillId="0" borderId="16" xfId="1" applyNumberFormat="1" applyFont="1" applyFill="1" applyBorder="1" applyAlignment="1" applyProtection="1">
      <protection hidden="1"/>
    </xf>
    <xf numFmtId="2" fontId="3" fillId="0" borderId="16" xfId="1" applyNumberFormat="1" applyFont="1" applyFill="1" applyBorder="1" applyAlignment="1" applyProtection="1">
      <protection hidden="1"/>
    </xf>
    <xf numFmtId="173" fontId="3" fillId="0" borderId="17" xfId="1" applyNumberFormat="1" applyFont="1" applyFill="1" applyBorder="1" applyAlignment="1" applyProtection="1">
      <protection hidden="1"/>
    </xf>
    <xf numFmtId="0" fontId="3" fillId="0" borderId="33" xfId="1" applyFill="1" applyBorder="1" applyProtection="1">
      <protection hidden="1"/>
    </xf>
    <xf numFmtId="0" fontId="3" fillId="0" borderId="3" xfId="1" applyFill="1" applyBorder="1" applyProtection="1">
      <protection hidden="1"/>
    </xf>
    <xf numFmtId="0" fontId="34" fillId="0" borderId="3" xfId="1" applyNumberFormat="1" applyFont="1" applyFill="1" applyBorder="1" applyAlignment="1" applyProtection="1">
      <protection hidden="1"/>
    </xf>
    <xf numFmtId="0" fontId="30" fillId="0" borderId="3" xfId="1" applyNumberFormat="1" applyFont="1" applyFill="1" applyBorder="1" applyAlignment="1" applyProtection="1">
      <protection hidden="1"/>
    </xf>
    <xf numFmtId="173" fontId="33" fillId="0" borderId="3" xfId="1" applyNumberFormat="1" applyFont="1" applyFill="1" applyBorder="1" applyAlignment="1" applyProtection="1">
      <protection hidden="1"/>
    </xf>
    <xf numFmtId="0" fontId="33" fillId="0" borderId="3" xfId="1" applyNumberFormat="1" applyFont="1" applyFill="1" applyBorder="1" applyAlignment="1" applyProtection="1">
      <protection hidden="1"/>
    </xf>
    <xf numFmtId="0" fontId="33" fillId="0" borderId="34" xfId="1" applyNumberFormat="1" applyFont="1" applyFill="1" applyBorder="1" applyAlignment="1" applyProtection="1">
      <protection hidden="1"/>
    </xf>
    <xf numFmtId="0" fontId="3" fillId="0" borderId="0" xfId="1" applyFill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C12" sqref="C12"/>
    </sheetView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30</v>
      </c>
      <c r="D2" s="5"/>
      <c r="E2" s="5"/>
    </row>
    <row r="3" spans="1:5" ht="21.75" customHeight="1" x14ac:dyDescent="0.25">
      <c r="A3" s="1"/>
      <c r="B3" s="1"/>
      <c r="C3" s="5" t="s">
        <v>31</v>
      </c>
      <c r="D3" s="5"/>
      <c r="E3" s="6"/>
    </row>
    <row r="4" spans="1:5" ht="18" customHeight="1" x14ac:dyDescent="0.25">
      <c r="A4" s="1"/>
      <c r="B4" s="20" t="s">
        <v>29</v>
      </c>
      <c r="C4" s="22" t="s">
        <v>33</v>
      </c>
      <c r="D4" s="21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4" t="s">
        <v>1</v>
      </c>
      <c r="B6" s="25"/>
      <c r="C6" s="25"/>
      <c r="D6" s="2"/>
      <c r="E6" s="2"/>
    </row>
    <row r="7" spans="1:5" ht="18.75" x14ac:dyDescent="0.3">
      <c r="A7" s="26" t="s">
        <v>27</v>
      </c>
      <c r="B7" s="26"/>
      <c r="C7" s="26"/>
      <c r="D7" s="3"/>
      <c r="E7" s="3" t="s">
        <v>32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9" t="s">
        <v>20</v>
      </c>
      <c r="B10" s="9" t="s">
        <v>21</v>
      </c>
      <c r="C10" s="14" t="s">
        <v>22</v>
      </c>
      <c r="D10" s="9" t="s">
        <v>23</v>
      </c>
      <c r="E10" s="9" t="s">
        <v>28</v>
      </c>
    </row>
    <row r="11" spans="1:5" ht="46.5" customHeight="1" x14ac:dyDescent="0.25">
      <c r="A11" s="9" t="s">
        <v>2</v>
      </c>
      <c r="B11" s="10" t="s">
        <v>3</v>
      </c>
      <c r="C11" s="19">
        <v>-121898.78</v>
      </c>
      <c r="D11" s="8">
        <v>0</v>
      </c>
      <c r="E11" s="8">
        <v>0</v>
      </c>
    </row>
    <row r="12" spans="1:5" ht="39.75" customHeight="1" x14ac:dyDescent="0.25">
      <c r="A12" s="9" t="s">
        <v>4</v>
      </c>
      <c r="B12" s="10" t="s">
        <v>5</v>
      </c>
      <c r="C12" s="18">
        <v>-121898.78</v>
      </c>
      <c r="D12" s="8">
        <v>0</v>
      </c>
      <c r="E12" s="8">
        <v>0</v>
      </c>
    </row>
    <row r="13" spans="1:5" ht="21.75" customHeight="1" x14ac:dyDescent="0.25">
      <c r="A13" s="9" t="s">
        <v>6</v>
      </c>
      <c r="B13" s="10" t="s">
        <v>7</v>
      </c>
      <c r="C13" s="23">
        <v>-8048210</v>
      </c>
      <c r="D13" s="11">
        <v>-6625300</v>
      </c>
      <c r="E13" s="8">
        <v>-6860200</v>
      </c>
    </row>
    <row r="14" spans="1:5" ht="24.75" customHeight="1" x14ac:dyDescent="0.25">
      <c r="A14" s="9" t="s">
        <v>8</v>
      </c>
      <c r="B14" s="10" t="s">
        <v>9</v>
      </c>
      <c r="C14" s="23">
        <v>-8048210</v>
      </c>
      <c r="D14" s="11">
        <v>-6625300</v>
      </c>
      <c r="E14" s="8">
        <v>-6860200</v>
      </c>
    </row>
    <row r="15" spans="1:5" ht="31.5" customHeight="1" x14ac:dyDescent="0.25">
      <c r="A15" s="9" t="s">
        <v>10</v>
      </c>
      <c r="B15" s="10" t="s">
        <v>11</v>
      </c>
      <c r="C15" s="23">
        <v>-8048210</v>
      </c>
      <c r="D15" s="11">
        <v>-6625300</v>
      </c>
      <c r="E15" s="8">
        <v>-6860200</v>
      </c>
    </row>
    <row r="16" spans="1:5" ht="31.5" x14ac:dyDescent="0.25">
      <c r="A16" s="9" t="s">
        <v>12</v>
      </c>
      <c r="B16" s="10" t="s">
        <v>24</v>
      </c>
      <c r="C16" s="23">
        <v>-8048210</v>
      </c>
      <c r="D16" s="11">
        <v>-6625300</v>
      </c>
      <c r="E16" s="8">
        <v>-6860200</v>
      </c>
    </row>
    <row r="17" spans="1:5" ht="25.5" customHeight="1" x14ac:dyDescent="0.25">
      <c r="A17" s="9" t="s">
        <v>13</v>
      </c>
      <c r="B17" s="10" t="s">
        <v>14</v>
      </c>
      <c r="C17" s="23">
        <v>8170108.7800000003</v>
      </c>
      <c r="D17" s="11">
        <v>6625300</v>
      </c>
      <c r="E17" s="8">
        <v>6860200</v>
      </c>
    </row>
    <row r="18" spans="1:5" ht="23.25" customHeight="1" x14ac:dyDescent="0.25">
      <c r="A18" s="9" t="s">
        <v>15</v>
      </c>
      <c r="B18" s="10" t="s">
        <v>16</v>
      </c>
      <c r="C18" s="23">
        <v>8170108.7800000003</v>
      </c>
      <c r="D18" s="11">
        <v>6625300</v>
      </c>
      <c r="E18" s="8">
        <v>6860200</v>
      </c>
    </row>
    <row r="19" spans="1:5" ht="31.5" customHeight="1" x14ac:dyDescent="0.25">
      <c r="A19" s="9" t="s">
        <v>17</v>
      </c>
      <c r="B19" s="10" t="s">
        <v>18</v>
      </c>
      <c r="C19" s="23">
        <v>8170108.7800000003</v>
      </c>
      <c r="D19" s="11">
        <v>6625300</v>
      </c>
      <c r="E19" s="8">
        <v>6860200</v>
      </c>
    </row>
    <row r="20" spans="1:5" ht="41.25" customHeight="1" x14ac:dyDescent="0.25">
      <c r="A20" s="9" t="s">
        <v>19</v>
      </c>
      <c r="B20" s="10" t="s">
        <v>25</v>
      </c>
      <c r="C20" s="23">
        <v>8170108.7800000003</v>
      </c>
      <c r="D20" s="12">
        <v>6625300</v>
      </c>
      <c r="E20" s="13">
        <v>6860200</v>
      </c>
    </row>
    <row r="21" spans="1:5" ht="24.75" customHeight="1" x14ac:dyDescent="0.2">
      <c r="A21" s="15"/>
      <c r="B21" s="17" t="s">
        <v>26</v>
      </c>
      <c r="C21" s="16"/>
      <c r="D21" s="15"/>
      <c r="E21" s="15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sqref="A1:XFD1048576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customWidth="1"/>
    <col min="4" max="4" width="12.7109375" customWidth="1"/>
    <col min="5" max="5" width="17.7109375" customWidth="1"/>
    <col min="6" max="6" width="18.85546875" customWidth="1"/>
    <col min="7" max="7" width="15.7109375" customWidth="1"/>
  </cols>
  <sheetData>
    <row r="1" spans="1:7" ht="101.25" customHeight="1" x14ac:dyDescent="0.2">
      <c r="C1" s="27"/>
      <c r="D1" s="27"/>
      <c r="F1" s="28" t="s">
        <v>34</v>
      </c>
      <c r="G1" s="28"/>
    </row>
    <row r="2" spans="1:7" x14ac:dyDescent="0.2">
      <c r="A2" s="29" t="s">
        <v>35</v>
      </c>
      <c r="B2" s="29"/>
      <c r="C2" s="29"/>
      <c r="D2" s="29"/>
      <c r="E2" s="29"/>
      <c r="F2" s="29"/>
      <c r="G2" s="29"/>
    </row>
    <row r="3" spans="1:7" x14ac:dyDescent="0.2">
      <c r="A3" s="29"/>
      <c r="B3" s="29"/>
      <c r="C3" s="29"/>
      <c r="D3" s="29"/>
      <c r="E3" s="29"/>
      <c r="F3" s="29"/>
      <c r="G3" s="29"/>
    </row>
    <row r="5" spans="1:7" ht="13.5" thickBot="1" x14ac:dyDescent="0.25">
      <c r="G5" s="30" t="s">
        <v>36</v>
      </c>
    </row>
    <row r="6" spans="1:7" ht="33.75" x14ac:dyDescent="0.2">
      <c r="A6" s="31" t="s">
        <v>21</v>
      </c>
      <c r="B6" s="32" t="s">
        <v>37</v>
      </c>
      <c r="C6" s="33" t="s">
        <v>21</v>
      </c>
      <c r="D6" s="34" t="s">
        <v>38</v>
      </c>
      <c r="E6" s="33"/>
      <c r="F6" s="33"/>
      <c r="G6" s="33"/>
    </row>
    <row r="7" spans="1:7" x14ac:dyDescent="0.2">
      <c r="A7" s="35"/>
      <c r="B7" s="32">
        <v>1</v>
      </c>
      <c r="C7" s="33"/>
      <c r="D7" s="36"/>
      <c r="E7" s="32">
        <v>2022</v>
      </c>
      <c r="F7" s="32">
        <v>2023</v>
      </c>
      <c r="G7" s="32">
        <v>2024</v>
      </c>
    </row>
    <row r="8" spans="1:7" ht="26.25" customHeight="1" x14ac:dyDescent="0.2">
      <c r="A8" s="37" t="s">
        <v>39</v>
      </c>
      <c r="B8" s="38" t="s">
        <v>40</v>
      </c>
      <c r="C8" s="37" t="s">
        <v>39</v>
      </c>
      <c r="D8" s="39">
        <f>D50</f>
        <v>21700</v>
      </c>
      <c r="E8" s="40">
        <f>E9+E50</f>
        <v>8048210</v>
      </c>
      <c r="F8" s="40">
        <f>F9+F50</f>
        <v>6625300</v>
      </c>
      <c r="G8" s="40">
        <f>G9+G50</f>
        <v>6860200</v>
      </c>
    </row>
    <row r="9" spans="1:7" ht="20.25" customHeight="1" x14ac:dyDescent="0.2">
      <c r="A9" s="37" t="s">
        <v>41</v>
      </c>
      <c r="B9" s="38" t="s">
        <v>42</v>
      </c>
      <c r="C9" s="37" t="s">
        <v>41</v>
      </c>
      <c r="D9" s="39">
        <v>0</v>
      </c>
      <c r="E9" s="40">
        <f>E10+E16+E26+E34+E42+E46</f>
        <v>2561900</v>
      </c>
      <c r="F9" s="40">
        <f>F10+F16+F26+F34+F42+F46</f>
        <v>2477000</v>
      </c>
      <c r="G9" s="40">
        <f>G10+G16+G26+G34+G42+G46</f>
        <v>2366000</v>
      </c>
    </row>
    <row r="10" spans="1:7" ht="14.25" customHeight="1" x14ac:dyDescent="0.2">
      <c r="A10" s="37" t="s">
        <v>43</v>
      </c>
      <c r="B10" s="38" t="s">
        <v>44</v>
      </c>
      <c r="C10" s="37" t="s">
        <v>43</v>
      </c>
      <c r="D10" s="39"/>
      <c r="E10" s="40">
        <f t="shared" ref="E10:G10" si="0">E11</f>
        <v>558000</v>
      </c>
      <c r="F10" s="40">
        <f t="shared" si="0"/>
        <v>575000</v>
      </c>
      <c r="G10" s="40">
        <f t="shared" si="0"/>
        <v>595000</v>
      </c>
    </row>
    <row r="11" spans="1:7" ht="12.75" customHeight="1" x14ac:dyDescent="0.2">
      <c r="A11" s="37" t="s">
        <v>45</v>
      </c>
      <c r="B11" s="38" t="s">
        <v>46</v>
      </c>
      <c r="C11" s="37" t="s">
        <v>45</v>
      </c>
      <c r="D11" s="39">
        <v>0</v>
      </c>
      <c r="E11" s="40">
        <f>E12+E14</f>
        <v>558000</v>
      </c>
      <c r="F11" s="40">
        <f>F12+F14</f>
        <v>575000</v>
      </c>
      <c r="G11" s="40">
        <f>G12+G14</f>
        <v>595000</v>
      </c>
    </row>
    <row r="12" spans="1:7" ht="50.25" customHeight="1" x14ac:dyDescent="0.2">
      <c r="A12" s="37" t="s">
        <v>47</v>
      </c>
      <c r="B12" s="38" t="s">
        <v>48</v>
      </c>
      <c r="C12" s="37" t="s">
        <v>47</v>
      </c>
      <c r="D12" s="39">
        <v>0</v>
      </c>
      <c r="E12" s="40">
        <f>E13</f>
        <v>550000</v>
      </c>
      <c r="F12" s="40">
        <f t="shared" ref="F12:G12" si="1">F13</f>
        <v>567000</v>
      </c>
      <c r="G12" s="40">
        <f t="shared" si="1"/>
        <v>586000</v>
      </c>
    </row>
    <row r="13" spans="1:7" ht="62.25" customHeight="1" x14ac:dyDescent="0.2">
      <c r="A13" s="41" t="s">
        <v>47</v>
      </c>
      <c r="B13" s="42" t="s">
        <v>49</v>
      </c>
      <c r="C13" s="41" t="s">
        <v>50</v>
      </c>
      <c r="D13" s="43">
        <v>0</v>
      </c>
      <c r="E13" s="44">
        <v>550000</v>
      </c>
      <c r="F13" s="44">
        <v>567000</v>
      </c>
      <c r="G13" s="44">
        <v>586000</v>
      </c>
    </row>
    <row r="14" spans="1:7" s="46" customFormat="1" ht="22.5" customHeight="1" x14ac:dyDescent="0.2">
      <c r="A14" s="41" t="s">
        <v>51</v>
      </c>
      <c r="B14" s="45" t="s">
        <v>52</v>
      </c>
      <c r="C14" s="41" t="s">
        <v>51</v>
      </c>
      <c r="D14" s="43">
        <v>0</v>
      </c>
      <c r="E14" s="44">
        <f>E15</f>
        <v>8000</v>
      </c>
      <c r="F14" s="44">
        <f>F15</f>
        <v>8000</v>
      </c>
      <c r="G14" s="44">
        <f>G15</f>
        <v>9000</v>
      </c>
    </row>
    <row r="15" spans="1:7" s="46" customFormat="1" ht="53.25" customHeight="1" x14ac:dyDescent="0.2">
      <c r="A15" s="41" t="s">
        <v>51</v>
      </c>
      <c r="B15" s="42" t="s">
        <v>53</v>
      </c>
      <c r="C15" s="41" t="s">
        <v>54</v>
      </c>
      <c r="D15" s="43">
        <v>0</v>
      </c>
      <c r="E15" s="44">
        <v>8000</v>
      </c>
      <c r="F15" s="44">
        <v>8000</v>
      </c>
      <c r="G15" s="44">
        <v>9000</v>
      </c>
    </row>
    <row r="16" spans="1:7" s="46" customFormat="1" ht="22.5" customHeight="1" x14ac:dyDescent="0.2">
      <c r="A16" s="41" t="s">
        <v>55</v>
      </c>
      <c r="B16" s="45" t="s">
        <v>56</v>
      </c>
      <c r="C16" s="41" t="s">
        <v>55</v>
      </c>
      <c r="D16" s="43">
        <v>0</v>
      </c>
      <c r="E16" s="44">
        <f t="shared" ref="E16:G16" si="2">E17</f>
        <v>734000</v>
      </c>
      <c r="F16" s="44">
        <f t="shared" si="2"/>
        <v>753000</v>
      </c>
      <c r="G16" s="44">
        <f t="shared" si="2"/>
        <v>768000</v>
      </c>
    </row>
    <row r="17" spans="1:7" s="46" customFormat="1" ht="21.75" customHeight="1" x14ac:dyDescent="0.2">
      <c r="A17" s="41" t="s">
        <v>57</v>
      </c>
      <c r="B17" s="45" t="s">
        <v>58</v>
      </c>
      <c r="C17" s="41" t="s">
        <v>57</v>
      </c>
      <c r="D17" s="43">
        <v>0</v>
      </c>
      <c r="E17" s="44">
        <f t="shared" ref="E17:G17" si="3">E18+E20+E22+E25</f>
        <v>734000</v>
      </c>
      <c r="F17" s="44">
        <f t="shared" si="3"/>
        <v>753000</v>
      </c>
      <c r="G17" s="44">
        <f t="shared" si="3"/>
        <v>768000</v>
      </c>
    </row>
    <row r="18" spans="1:7" s="46" customFormat="1" ht="48" customHeight="1" x14ac:dyDescent="0.2">
      <c r="A18" s="41" t="s">
        <v>59</v>
      </c>
      <c r="B18" s="42" t="s">
        <v>60</v>
      </c>
      <c r="C18" s="41" t="s">
        <v>59</v>
      </c>
      <c r="D18" s="43">
        <v>0</v>
      </c>
      <c r="E18" s="44">
        <f t="shared" ref="E18:G18" si="4">E19</f>
        <v>332000</v>
      </c>
      <c r="F18" s="44">
        <f t="shared" si="4"/>
        <v>337000</v>
      </c>
      <c r="G18" s="44">
        <f t="shared" si="4"/>
        <v>338000</v>
      </c>
    </row>
    <row r="19" spans="1:7" s="46" customFormat="1" ht="67.5" customHeight="1" x14ac:dyDescent="0.2">
      <c r="A19" s="41" t="s">
        <v>61</v>
      </c>
      <c r="B19" s="42" t="s">
        <v>62</v>
      </c>
      <c r="C19" s="41" t="s">
        <v>61</v>
      </c>
      <c r="D19" s="43">
        <v>0</v>
      </c>
      <c r="E19" s="44">
        <v>332000</v>
      </c>
      <c r="F19" s="44">
        <v>337000</v>
      </c>
      <c r="G19" s="44">
        <v>338000</v>
      </c>
    </row>
    <row r="20" spans="1:7" s="46" customFormat="1" ht="46.5" customHeight="1" x14ac:dyDescent="0.2">
      <c r="A20" s="41" t="s">
        <v>63</v>
      </c>
      <c r="B20" s="42" t="s">
        <v>64</v>
      </c>
      <c r="C20" s="41" t="s">
        <v>63</v>
      </c>
      <c r="D20" s="43">
        <v>0</v>
      </c>
      <c r="E20" s="44">
        <f t="shared" ref="E20:G20" si="5">E21</f>
        <v>2000</v>
      </c>
      <c r="F20" s="44">
        <f t="shared" si="5"/>
        <v>2000</v>
      </c>
      <c r="G20" s="44">
        <f t="shared" si="5"/>
        <v>2000</v>
      </c>
    </row>
    <row r="21" spans="1:7" s="46" customFormat="1" ht="68.25" customHeight="1" x14ac:dyDescent="0.2">
      <c r="A21" s="41" t="s">
        <v>65</v>
      </c>
      <c r="B21" s="42" t="s">
        <v>66</v>
      </c>
      <c r="C21" s="41" t="s">
        <v>65</v>
      </c>
      <c r="D21" s="43">
        <v>0</v>
      </c>
      <c r="E21" s="44">
        <v>2000</v>
      </c>
      <c r="F21" s="44">
        <v>2000</v>
      </c>
      <c r="G21" s="44">
        <v>2000</v>
      </c>
    </row>
    <row r="22" spans="1:7" s="46" customFormat="1" ht="45" customHeight="1" x14ac:dyDescent="0.2">
      <c r="A22" s="41" t="s">
        <v>67</v>
      </c>
      <c r="B22" s="42" t="s">
        <v>68</v>
      </c>
      <c r="C22" s="41" t="s">
        <v>67</v>
      </c>
      <c r="D22" s="43">
        <v>0</v>
      </c>
      <c r="E22" s="44">
        <f t="shared" ref="E22:G22" si="6">E23</f>
        <v>442000</v>
      </c>
      <c r="F22" s="44">
        <f t="shared" si="6"/>
        <v>456000</v>
      </c>
      <c r="G22" s="44">
        <f t="shared" si="6"/>
        <v>471000</v>
      </c>
    </row>
    <row r="23" spans="1:7" s="46" customFormat="1" ht="68.25" customHeight="1" x14ac:dyDescent="0.2">
      <c r="A23" s="41" t="s">
        <v>69</v>
      </c>
      <c r="B23" s="42" t="s">
        <v>70</v>
      </c>
      <c r="C23" s="41" t="s">
        <v>69</v>
      </c>
      <c r="D23" s="43">
        <v>0</v>
      </c>
      <c r="E23" s="44">
        <v>442000</v>
      </c>
      <c r="F23" s="44">
        <v>456000</v>
      </c>
      <c r="G23" s="44">
        <v>471000</v>
      </c>
    </row>
    <row r="24" spans="1:7" s="46" customFormat="1" ht="45" customHeight="1" x14ac:dyDescent="0.2">
      <c r="A24" s="41" t="s">
        <v>71</v>
      </c>
      <c r="B24" s="42" t="s">
        <v>72</v>
      </c>
      <c r="C24" s="41" t="s">
        <v>71</v>
      </c>
      <c r="D24" s="43"/>
      <c r="E24" s="44">
        <v>-42000</v>
      </c>
      <c r="F24" s="44">
        <v>-42000</v>
      </c>
      <c r="G24" s="44">
        <f t="shared" ref="G24" si="7">G25</f>
        <v>-43000</v>
      </c>
    </row>
    <row r="25" spans="1:7" s="46" customFormat="1" ht="68.25" customHeight="1" x14ac:dyDescent="0.2">
      <c r="A25" s="41" t="s">
        <v>73</v>
      </c>
      <c r="B25" s="42" t="s">
        <v>74</v>
      </c>
      <c r="C25" s="41" t="s">
        <v>73</v>
      </c>
      <c r="D25" s="43">
        <v>0</v>
      </c>
      <c r="E25" s="44">
        <v>-42000</v>
      </c>
      <c r="F25" s="44">
        <v>-42000</v>
      </c>
      <c r="G25" s="44">
        <v>-43000</v>
      </c>
    </row>
    <row r="26" spans="1:7" s="46" customFormat="1" ht="14.25" customHeight="1" x14ac:dyDescent="0.2">
      <c r="A26" s="41" t="s">
        <v>75</v>
      </c>
      <c r="B26" s="45" t="s">
        <v>76</v>
      </c>
      <c r="C26" s="41" t="s">
        <v>75</v>
      </c>
      <c r="D26" s="43">
        <v>0</v>
      </c>
      <c r="E26" s="44">
        <f>E27+E31</f>
        <v>115000</v>
      </c>
      <c r="F26" s="44">
        <f>F27+F31</f>
        <v>255000</v>
      </c>
      <c r="G26" s="44">
        <f>G27+G31</f>
        <v>165000</v>
      </c>
    </row>
    <row r="27" spans="1:7" s="46" customFormat="1" ht="15.75" customHeight="1" x14ac:dyDescent="0.2">
      <c r="A27" s="41" t="s">
        <v>77</v>
      </c>
      <c r="B27" s="45" t="s">
        <v>78</v>
      </c>
      <c r="C27" s="41" t="s">
        <v>77</v>
      </c>
      <c r="D27" s="43">
        <v>0</v>
      </c>
      <c r="E27" s="44">
        <f t="shared" ref="E27:G29" si="8">E28</f>
        <v>35000</v>
      </c>
      <c r="F27" s="44">
        <f t="shared" si="8"/>
        <v>35000</v>
      </c>
      <c r="G27" s="44">
        <f t="shared" si="8"/>
        <v>35000</v>
      </c>
    </row>
    <row r="28" spans="1:7" s="46" customFormat="1" ht="22.5" customHeight="1" x14ac:dyDescent="0.2">
      <c r="A28" s="41" t="s">
        <v>79</v>
      </c>
      <c r="B28" s="45" t="s">
        <v>80</v>
      </c>
      <c r="C28" s="41" t="s">
        <v>79</v>
      </c>
      <c r="D28" s="43">
        <v>0</v>
      </c>
      <c r="E28" s="44">
        <f t="shared" si="8"/>
        <v>35000</v>
      </c>
      <c r="F28" s="44">
        <f t="shared" si="8"/>
        <v>35000</v>
      </c>
      <c r="G28" s="44">
        <f t="shared" si="8"/>
        <v>35000</v>
      </c>
    </row>
    <row r="29" spans="1:7" s="46" customFormat="1" ht="23.25" customHeight="1" x14ac:dyDescent="0.2">
      <c r="A29" s="41" t="s">
        <v>79</v>
      </c>
      <c r="B29" s="45" t="s">
        <v>81</v>
      </c>
      <c r="C29" s="41" t="s">
        <v>79</v>
      </c>
      <c r="D29" s="43">
        <v>0</v>
      </c>
      <c r="E29" s="44">
        <f t="shared" si="8"/>
        <v>35000</v>
      </c>
      <c r="F29" s="44">
        <f t="shared" si="8"/>
        <v>35000</v>
      </c>
      <c r="G29" s="44">
        <f t="shared" si="8"/>
        <v>35000</v>
      </c>
    </row>
    <row r="30" spans="1:7" s="46" customFormat="1" ht="36.75" customHeight="1" x14ac:dyDescent="0.2">
      <c r="A30" s="41" t="s">
        <v>79</v>
      </c>
      <c r="B30" s="42" t="s">
        <v>82</v>
      </c>
      <c r="C30" s="41" t="s">
        <v>83</v>
      </c>
      <c r="D30" s="43">
        <v>0</v>
      </c>
      <c r="E30" s="44">
        <v>35000</v>
      </c>
      <c r="F30" s="44">
        <v>35000</v>
      </c>
      <c r="G30" s="44">
        <v>35000</v>
      </c>
    </row>
    <row r="31" spans="1:7" s="46" customFormat="1" ht="12" customHeight="1" x14ac:dyDescent="0.2">
      <c r="A31" s="41" t="s">
        <v>84</v>
      </c>
      <c r="B31" s="45" t="s">
        <v>85</v>
      </c>
      <c r="C31" s="41" t="s">
        <v>84</v>
      </c>
      <c r="D31" s="43">
        <v>0</v>
      </c>
      <c r="E31" s="44">
        <f>E32</f>
        <v>80000</v>
      </c>
      <c r="F31" s="44">
        <f>F32</f>
        <v>220000</v>
      </c>
      <c r="G31" s="44">
        <f>G32</f>
        <v>130000</v>
      </c>
    </row>
    <row r="32" spans="1:7" s="46" customFormat="1" ht="13.5" customHeight="1" x14ac:dyDescent="0.2">
      <c r="A32" s="41" t="s">
        <v>84</v>
      </c>
      <c r="B32" s="45" t="s">
        <v>86</v>
      </c>
      <c r="C32" s="41" t="s">
        <v>84</v>
      </c>
      <c r="D32" s="43">
        <v>0</v>
      </c>
      <c r="E32" s="44">
        <f t="shared" ref="E32:G32" si="9">E33</f>
        <v>80000</v>
      </c>
      <c r="F32" s="44">
        <f t="shared" si="9"/>
        <v>220000</v>
      </c>
      <c r="G32" s="44">
        <f t="shared" si="9"/>
        <v>130000</v>
      </c>
    </row>
    <row r="33" spans="1:7" s="46" customFormat="1" ht="26.25" customHeight="1" x14ac:dyDescent="0.2">
      <c r="A33" s="41" t="s">
        <v>87</v>
      </c>
      <c r="B33" s="42" t="s">
        <v>88</v>
      </c>
      <c r="C33" s="41" t="s">
        <v>89</v>
      </c>
      <c r="D33" s="43">
        <v>0</v>
      </c>
      <c r="E33" s="44">
        <v>80000</v>
      </c>
      <c r="F33" s="44">
        <v>220000</v>
      </c>
      <c r="G33" s="44">
        <v>130000</v>
      </c>
    </row>
    <row r="34" spans="1:7" s="46" customFormat="1" ht="12" customHeight="1" x14ac:dyDescent="0.2">
      <c r="A34" s="41" t="s">
        <v>90</v>
      </c>
      <c r="B34" s="45" t="s">
        <v>91</v>
      </c>
      <c r="C34" s="41" t="s">
        <v>90</v>
      </c>
      <c r="D34" s="43">
        <v>0</v>
      </c>
      <c r="E34" s="44">
        <f>E35+E38</f>
        <v>757000</v>
      </c>
      <c r="F34" s="44">
        <f>F35+F38</f>
        <v>694000</v>
      </c>
      <c r="G34" s="44">
        <f>G35+G38</f>
        <v>638000</v>
      </c>
    </row>
    <row r="35" spans="1:7" s="46" customFormat="1" ht="12" customHeight="1" x14ac:dyDescent="0.2">
      <c r="A35" s="41" t="s">
        <v>92</v>
      </c>
      <c r="B35" s="45" t="s">
        <v>93</v>
      </c>
      <c r="C35" s="41" t="s">
        <v>92</v>
      </c>
      <c r="D35" s="43">
        <v>0</v>
      </c>
      <c r="E35" s="44">
        <f t="shared" ref="E35:G36" si="10">E36</f>
        <v>216000</v>
      </c>
      <c r="F35" s="44">
        <f t="shared" si="10"/>
        <v>216000</v>
      </c>
      <c r="G35" s="44">
        <f t="shared" si="10"/>
        <v>216000</v>
      </c>
    </row>
    <row r="36" spans="1:7" s="46" customFormat="1" ht="29.25" customHeight="1" x14ac:dyDescent="0.2">
      <c r="A36" s="41" t="s">
        <v>94</v>
      </c>
      <c r="B36" s="45" t="s">
        <v>95</v>
      </c>
      <c r="C36" s="41" t="s">
        <v>94</v>
      </c>
      <c r="D36" s="43">
        <v>0</v>
      </c>
      <c r="E36" s="44">
        <f>E37</f>
        <v>216000</v>
      </c>
      <c r="F36" s="44">
        <f t="shared" si="10"/>
        <v>216000</v>
      </c>
      <c r="G36" s="44">
        <f t="shared" si="10"/>
        <v>216000</v>
      </c>
    </row>
    <row r="37" spans="1:7" s="46" customFormat="1" ht="33.75" customHeight="1" x14ac:dyDescent="0.2">
      <c r="A37" s="41" t="s">
        <v>96</v>
      </c>
      <c r="B37" s="42" t="s">
        <v>97</v>
      </c>
      <c r="C37" s="41" t="s">
        <v>98</v>
      </c>
      <c r="D37" s="43">
        <v>0</v>
      </c>
      <c r="E37" s="44">
        <v>216000</v>
      </c>
      <c r="F37" s="44">
        <v>216000</v>
      </c>
      <c r="G37" s="44">
        <v>216000</v>
      </c>
    </row>
    <row r="38" spans="1:7" s="46" customFormat="1" ht="12.75" customHeight="1" x14ac:dyDescent="0.2">
      <c r="A38" s="41" t="s">
        <v>99</v>
      </c>
      <c r="B38" s="45" t="s">
        <v>100</v>
      </c>
      <c r="C38" s="41" t="s">
        <v>99</v>
      </c>
      <c r="D38" s="43">
        <v>0</v>
      </c>
      <c r="E38" s="44">
        <f>E39</f>
        <v>541000</v>
      </c>
      <c r="F38" s="44">
        <f>F39</f>
        <v>478000</v>
      </c>
      <c r="G38" s="44">
        <f>G39</f>
        <v>422000</v>
      </c>
    </row>
    <row r="39" spans="1:7" s="46" customFormat="1" ht="15" customHeight="1" x14ac:dyDescent="0.2">
      <c r="A39" s="41" t="s">
        <v>101</v>
      </c>
      <c r="B39" s="45" t="s">
        <v>102</v>
      </c>
      <c r="C39" s="41" t="s">
        <v>101</v>
      </c>
      <c r="D39" s="43">
        <v>0</v>
      </c>
      <c r="E39" s="44">
        <f>E40</f>
        <v>541000</v>
      </c>
      <c r="F39" s="44">
        <f t="shared" ref="F39:G39" si="11">F41</f>
        <v>478000</v>
      </c>
      <c r="G39" s="44">
        <f t="shared" si="11"/>
        <v>422000</v>
      </c>
    </row>
    <row r="40" spans="1:7" s="46" customFormat="1" ht="22.5" customHeight="1" x14ac:dyDescent="0.2">
      <c r="A40" s="41" t="s">
        <v>103</v>
      </c>
      <c r="B40" s="45" t="s">
        <v>104</v>
      </c>
      <c r="C40" s="41" t="s">
        <v>103</v>
      </c>
      <c r="D40" s="43"/>
      <c r="E40" s="44">
        <f t="shared" ref="E40:G40" si="12">E41</f>
        <v>541000</v>
      </c>
      <c r="F40" s="44">
        <f t="shared" si="12"/>
        <v>478000</v>
      </c>
      <c r="G40" s="44">
        <f t="shared" si="12"/>
        <v>422000</v>
      </c>
    </row>
    <row r="41" spans="1:7" s="46" customFormat="1" ht="46.5" customHeight="1" x14ac:dyDescent="0.2">
      <c r="A41" s="41" t="s">
        <v>105</v>
      </c>
      <c r="B41" s="42" t="s">
        <v>106</v>
      </c>
      <c r="C41" s="41" t="s">
        <v>105</v>
      </c>
      <c r="D41" s="43">
        <v>0</v>
      </c>
      <c r="E41" s="44">
        <v>541000</v>
      </c>
      <c r="F41" s="44">
        <v>478000</v>
      </c>
      <c r="G41" s="44">
        <v>422000</v>
      </c>
    </row>
    <row r="42" spans="1:7" s="46" customFormat="1" ht="31.5" customHeight="1" x14ac:dyDescent="0.2">
      <c r="A42" s="41"/>
      <c r="B42" s="47" t="s">
        <v>107</v>
      </c>
      <c r="C42" s="48" t="s">
        <v>108</v>
      </c>
      <c r="D42" s="49">
        <v>0</v>
      </c>
      <c r="E42" s="44">
        <f t="shared" ref="E42:G44" si="13">E43</f>
        <v>200000</v>
      </c>
      <c r="F42" s="44">
        <f t="shared" si="13"/>
        <v>200000</v>
      </c>
      <c r="G42" s="44">
        <f t="shared" si="13"/>
        <v>200000</v>
      </c>
    </row>
    <row r="43" spans="1:7" s="46" customFormat="1" ht="46.5" customHeight="1" x14ac:dyDescent="0.2">
      <c r="A43" s="41"/>
      <c r="B43" s="47" t="s">
        <v>109</v>
      </c>
      <c r="C43" s="48" t="s">
        <v>110</v>
      </c>
      <c r="D43" s="49">
        <v>0</v>
      </c>
      <c r="E43" s="44">
        <f t="shared" si="13"/>
        <v>200000</v>
      </c>
      <c r="F43" s="44">
        <f t="shared" si="13"/>
        <v>200000</v>
      </c>
      <c r="G43" s="44">
        <f t="shared" si="13"/>
        <v>200000</v>
      </c>
    </row>
    <row r="44" spans="1:7" s="46" customFormat="1" ht="46.5" customHeight="1" x14ac:dyDescent="0.2">
      <c r="A44" s="41"/>
      <c r="B44" s="47" t="s">
        <v>111</v>
      </c>
      <c r="C44" s="48" t="s">
        <v>112</v>
      </c>
      <c r="D44" s="49">
        <v>0</v>
      </c>
      <c r="E44" s="44">
        <f t="shared" si="13"/>
        <v>200000</v>
      </c>
      <c r="F44" s="44">
        <f t="shared" si="13"/>
        <v>200000</v>
      </c>
      <c r="G44" s="44">
        <f t="shared" si="13"/>
        <v>200000</v>
      </c>
    </row>
    <row r="45" spans="1:7" s="46" customFormat="1" ht="46.5" customHeight="1" x14ac:dyDescent="0.2">
      <c r="A45" s="41"/>
      <c r="B45" s="50" t="s">
        <v>113</v>
      </c>
      <c r="C45" s="51" t="s">
        <v>114</v>
      </c>
      <c r="D45" s="49">
        <v>0</v>
      </c>
      <c r="E45" s="52">
        <v>200000</v>
      </c>
      <c r="F45" s="52">
        <v>200000</v>
      </c>
      <c r="G45" s="52">
        <v>200000</v>
      </c>
    </row>
    <row r="46" spans="1:7" s="46" customFormat="1" ht="22.5" customHeight="1" x14ac:dyDescent="0.2">
      <c r="A46" s="41"/>
      <c r="B46" s="53" t="s">
        <v>115</v>
      </c>
      <c r="C46" s="54" t="s">
        <v>116</v>
      </c>
      <c r="D46" s="55">
        <v>0</v>
      </c>
      <c r="E46" s="44">
        <f t="shared" ref="E46:G47" si="14">E47</f>
        <v>197900</v>
      </c>
      <c r="F46" s="44">
        <f t="shared" si="14"/>
        <v>0</v>
      </c>
      <c r="G46" s="44">
        <f t="shared" si="14"/>
        <v>0</v>
      </c>
    </row>
    <row r="47" spans="1:7" s="46" customFormat="1" ht="22.5" customHeight="1" x14ac:dyDescent="0.2">
      <c r="A47" s="41"/>
      <c r="B47" s="56" t="s">
        <v>117</v>
      </c>
      <c r="C47" s="57" t="s">
        <v>118</v>
      </c>
      <c r="D47" s="58">
        <v>0</v>
      </c>
      <c r="E47" s="44">
        <f t="shared" si="14"/>
        <v>197900</v>
      </c>
      <c r="F47" s="44">
        <f t="shared" si="14"/>
        <v>0</v>
      </c>
      <c r="G47" s="44">
        <f t="shared" si="14"/>
        <v>0</v>
      </c>
    </row>
    <row r="48" spans="1:7" s="46" customFormat="1" ht="20.25" customHeight="1" x14ac:dyDescent="0.2">
      <c r="A48" s="41"/>
      <c r="B48" s="59" t="s">
        <v>119</v>
      </c>
      <c r="C48" s="60" t="s">
        <v>120</v>
      </c>
      <c r="D48" s="61">
        <v>0</v>
      </c>
      <c r="E48" s="44">
        <f>E49</f>
        <v>197900</v>
      </c>
      <c r="F48" s="44">
        <f>F49</f>
        <v>0</v>
      </c>
      <c r="G48" s="44">
        <f>G49</f>
        <v>0</v>
      </c>
    </row>
    <row r="49" spans="1:7" s="46" customFormat="1" ht="37.5" customHeight="1" x14ac:dyDescent="0.2">
      <c r="A49" s="41"/>
      <c r="B49" s="59" t="s">
        <v>121</v>
      </c>
      <c r="C49" s="60" t="s">
        <v>122</v>
      </c>
      <c r="D49" s="61">
        <v>0</v>
      </c>
      <c r="E49" s="44">
        <v>197900</v>
      </c>
      <c r="F49" s="44">
        <v>0</v>
      </c>
      <c r="G49" s="44">
        <v>0</v>
      </c>
    </row>
    <row r="50" spans="1:7" s="46" customFormat="1" ht="15" customHeight="1" x14ac:dyDescent="0.2">
      <c r="A50" s="41" t="s">
        <v>123</v>
      </c>
      <c r="B50" s="45" t="s">
        <v>124</v>
      </c>
      <c r="C50" s="41" t="s">
        <v>123</v>
      </c>
      <c r="D50" s="43">
        <f>D51</f>
        <v>21700</v>
      </c>
      <c r="E50" s="44">
        <f>E51</f>
        <v>5486310</v>
      </c>
      <c r="F50" s="44">
        <f>F51</f>
        <v>4148300</v>
      </c>
      <c r="G50" s="44">
        <f>G51</f>
        <v>4494200</v>
      </c>
    </row>
    <row r="51" spans="1:7" s="46" customFormat="1" ht="24.75" customHeight="1" x14ac:dyDescent="0.2">
      <c r="A51" s="41" t="s">
        <v>125</v>
      </c>
      <c r="B51" s="45" t="s">
        <v>126</v>
      </c>
      <c r="C51" s="41" t="s">
        <v>125</v>
      </c>
      <c r="D51" s="43">
        <f>D64</f>
        <v>21700</v>
      </c>
      <c r="E51" s="44">
        <f>E52+E57+E60+E63</f>
        <v>5486310</v>
      </c>
      <c r="F51" s="44">
        <f>F52+F57+F60+F63</f>
        <v>4148300</v>
      </c>
      <c r="G51" s="44">
        <f>G52+G57+G60+G63</f>
        <v>4494200</v>
      </c>
    </row>
    <row r="52" spans="1:7" s="46" customFormat="1" ht="15.75" customHeight="1" x14ac:dyDescent="0.2">
      <c r="A52" s="41" t="s">
        <v>127</v>
      </c>
      <c r="B52" s="45" t="s">
        <v>128</v>
      </c>
      <c r="C52" s="41" t="s">
        <v>127</v>
      </c>
      <c r="D52" s="62">
        <v>0</v>
      </c>
      <c r="E52" s="44">
        <f t="shared" ref="E52:G52" si="15">E53+E55</f>
        <v>4199000</v>
      </c>
      <c r="F52" s="44">
        <f t="shared" si="15"/>
        <v>4040000</v>
      </c>
      <c r="G52" s="44">
        <f t="shared" si="15"/>
        <v>4030000</v>
      </c>
    </row>
    <row r="53" spans="1:7" s="46" customFormat="1" ht="24.75" customHeight="1" x14ac:dyDescent="0.2">
      <c r="A53" s="41" t="s">
        <v>129</v>
      </c>
      <c r="B53" s="45" t="s">
        <v>130</v>
      </c>
      <c r="C53" s="41" t="s">
        <v>131</v>
      </c>
      <c r="D53" s="62">
        <v>0</v>
      </c>
      <c r="E53" s="44">
        <f>E54</f>
        <v>4115000</v>
      </c>
      <c r="F53" s="44">
        <f>F54</f>
        <v>3998000</v>
      </c>
      <c r="G53" s="44">
        <f>G54</f>
        <v>3989000</v>
      </c>
    </row>
    <row r="54" spans="1:7" s="46" customFormat="1" ht="25.5" customHeight="1" x14ac:dyDescent="0.2">
      <c r="A54" s="41" t="s">
        <v>132</v>
      </c>
      <c r="B54" s="42" t="s">
        <v>133</v>
      </c>
      <c r="C54" s="41" t="s">
        <v>134</v>
      </c>
      <c r="D54" s="62">
        <v>0</v>
      </c>
      <c r="E54" s="44">
        <v>4115000</v>
      </c>
      <c r="F54" s="44">
        <v>3998000</v>
      </c>
      <c r="G54" s="44">
        <v>3989000</v>
      </c>
    </row>
    <row r="55" spans="1:7" s="46" customFormat="1" ht="24.75" customHeight="1" x14ac:dyDescent="0.2">
      <c r="A55" s="41" t="s">
        <v>135</v>
      </c>
      <c r="B55" s="45" t="s">
        <v>136</v>
      </c>
      <c r="C55" s="41" t="s">
        <v>135</v>
      </c>
      <c r="D55" s="62">
        <v>0</v>
      </c>
      <c r="E55" s="44">
        <v>84000</v>
      </c>
      <c r="F55" s="44">
        <f>F56</f>
        <v>42000</v>
      </c>
      <c r="G55" s="44">
        <f>G56</f>
        <v>41000</v>
      </c>
    </row>
    <row r="56" spans="1:7" s="46" customFormat="1" ht="26.25" customHeight="1" x14ac:dyDescent="0.2">
      <c r="A56" s="41" t="s">
        <v>137</v>
      </c>
      <c r="B56" s="42" t="s">
        <v>138</v>
      </c>
      <c r="C56" s="41" t="s">
        <v>137</v>
      </c>
      <c r="D56" s="62">
        <v>0</v>
      </c>
      <c r="E56" s="44">
        <v>84000</v>
      </c>
      <c r="F56" s="44">
        <v>42000</v>
      </c>
      <c r="G56" s="44">
        <v>41000</v>
      </c>
    </row>
    <row r="57" spans="1:7" s="46" customFormat="1" ht="24" customHeight="1" x14ac:dyDescent="0.2">
      <c r="A57" s="41" t="s">
        <v>139</v>
      </c>
      <c r="B57" s="42" t="s">
        <v>140</v>
      </c>
      <c r="C57" s="41" t="s">
        <v>139</v>
      </c>
      <c r="D57" s="62">
        <v>0</v>
      </c>
      <c r="E57" s="44">
        <f>E58</f>
        <v>823000</v>
      </c>
      <c r="F57" s="44">
        <f>F58</f>
        <v>0</v>
      </c>
      <c r="G57" s="44">
        <f>G58</f>
        <v>352100</v>
      </c>
    </row>
    <row r="58" spans="1:7" s="46" customFormat="1" ht="13.5" customHeight="1" x14ac:dyDescent="0.2">
      <c r="A58" s="41" t="s">
        <v>141</v>
      </c>
      <c r="B58" s="42" t="s">
        <v>142</v>
      </c>
      <c r="C58" s="41" t="s">
        <v>141</v>
      </c>
      <c r="D58" s="62">
        <v>0</v>
      </c>
      <c r="E58" s="44">
        <f t="shared" ref="E58:G58" si="16">E59</f>
        <v>823000</v>
      </c>
      <c r="F58" s="44">
        <f t="shared" si="16"/>
        <v>0</v>
      </c>
      <c r="G58" s="44">
        <f t="shared" si="16"/>
        <v>352100</v>
      </c>
    </row>
    <row r="59" spans="1:7" s="46" customFormat="1" ht="12.75" customHeight="1" x14ac:dyDescent="0.2">
      <c r="A59" s="41" t="s">
        <v>143</v>
      </c>
      <c r="B59" s="42" t="s">
        <v>144</v>
      </c>
      <c r="C59" s="41" t="s">
        <v>143</v>
      </c>
      <c r="D59" s="62">
        <v>0</v>
      </c>
      <c r="E59" s="44">
        <v>823000</v>
      </c>
      <c r="F59" s="44">
        <v>0</v>
      </c>
      <c r="G59" s="44">
        <v>352100</v>
      </c>
    </row>
    <row r="60" spans="1:7" s="46" customFormat="1" ht="13.5" customHeight="1" x14ac:dyDescent="0.2">
      <c r="A60" s="41" t="s">
        <v>145</v>
      </c>
      <c r="B60" s="45" t="s">
        <v>146</v>
      </c>
      <c r="C60" s="41" t="s">
        <v>145</v>
      </c>
      <c r="D60" s="62">
        <v>0</v>
      </c>
      <c r="E60" s="44">
        <f t="shared" ref="E60:G61" si="17">E61</f>
        <v>104800</v>
      </c>
      <c r="F60" s="44">
        <f t="shared" si="17"/>
        <v>108300</v>
      </c>
      <c r="G60" s="44">
        <f t="shared" si="17"/>
        <v>112100</v>
      </c>
    </row>
    <row r="61" spans="1:7" s="46" customFormat="1" ht="28.5" customHeight="1" x14ac:dyDescent="0.2">
      <c r="A61" s="41" t="s">
        <v>147</v>
      </c>
      <c r="B61" s="45" t="s">
        <v>148</v>
      </c>
      <c r="C61" s="41" t="s">
        <v>149</v>
      </c>
      <c r="D61" s="62">
        <v>0</v>
      </c>
      <c r="E61" s="44">
        <f t="shared" si="17"/>
        <v>104800</v>
      </c>
      <c r="F61" s="44">
        <f t="shared" si="17"/>
        <v>108300</v>
      </c>
      <c r="G61" s="44">
        <f t="shared" si="17"/>
        <v>112100</v>
      </c>
    </row>
    <row r="62" spans="1:7" s="46" customFormat="1" ht="39.75" customHeight="1" x14ac:dyDescent="0.2">
      <c r="A62" s="41" t="s">
        <v>150</v>
      </c>
      <c r="B62" s="42" t="s">
        <v>151</v>
      </c>
      <c r="C62" s="41" t="s">
        <v>152</v>
      </c>
      <c r="D62" s="62">
        <v>0</v>
      </c>
      <c r="E62" s="44">
        <v>104800</v>
      </c>
      <c r="F62" s="44">
        <v>108300</v>
      </c>
      <c r="G62" s="44">
        <v>112100</v>
      </c>
    </row>
    <row r="63" spans="1:7" s="46" customFormat="1" ht="15" customHeight="1" x14ac:dyDescent="0.2">
      <c r="A63" s="41"/>
      <c r="B63" s="42" t="s">
        <v>153</v>
      </c>
      <c r="C63" s="41" t="s">
        <v>154</v>
      </c>
      <c r="D63" s="62">
        <v>0</v>
      </c>
      <c r="E63" s="44">
        <f>E64</f>
        <v>359510</v>
      </c>
      <c r="F63" s="44">
        <v>0</v>
      </c>
      <c r="G63" s="44">
        <v>0</v>
      </c>
    </row>
    <row r="64" spans="1:7" s="46" customFormat="1" ht="26.25" customHeight="1" x14ac:dyDescent="0.2">
      <c r="A64" s="41"/>
      <c r="B64" s="42" t="s">
        <v>155</v>
      </c>
      <c r="C64" s="41" t="s">
        <v>156</v>
      </c>
      <c r="D64" s="43">
        <f>D65</f>
        <v>21700</v>
      </c>
      <c r="E64" s="44">
        <f>E65</f>
        <v>359510</v>
      </c>
      <c r="F64" s="44">
        <v>0</v>
      </c>
      <c r="G64" s="44">
        <v>0</v>
      </c>
    </row>
    <row r="65" spans="1:7" s="46" customFormat="1" ht="25.5" customHeight="1" x14ac:dyDescent="0.2">
      <c r="A65" s="41"/>
      <c r="B65" s="42" t="s">
        <v>157</v>
      </c>
      <c r="C65" s="41" t="s">
        <v>158</v>
      </c>
      <c r="D65" s="43">
        <v>21700</v>
      </c>
      <c r="E65" s="44">
        <v>359510</v>
      </c>
      <c r="F65" s="44">
        <v>0</v>
      </c>
      <c r="G65" s="44">
        <v>0</v>
      </c>
    </row>
    <row r="66" spans="1:7" s="46" customFormat="1" x14ac:dyDescent="0.2">
      <c r="C66" s="63"/>
      <c r="D66" s="63"/>
    </row>
    <row r="67" spans="1:7" s="46" customFormat="1" x14ac:dyDescent="0.2"/>
  </sheetData>
  <mergeCells count="6">
    <mergeCell ref="F1:G1"/>
    <mergeCell ref="A2:G3"/>
    <mergeCell ref="A6:A7"/>
    <mergeCell ref="C6:C7"/>
    <mergeCell ref="D6:D7"/>
    <mergeCell ref="E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sqref="A1:XFD1048576"/>
    </sheetView>
  </sheetViews>
  <sheetFormatPr defaultRowHeight="12.75" x14ac:dyDescent="0.2"/>
  <cols>
    <col min="1" max="1" width="0.42578125" customWidth="1"/>
    <col min="2" max="2" width="0.140625" hidden="1" customWidth="1"/>
    <col min="3" max="5" width="9.140625" hidden="1" customWidth="1"/>
    <col min="10" max="10" width="4.5703125" customWidth="1"/>
    <col min="11" max="11" width="4.7109375" customWidth="1"/>
    <col min="12" max="12" width="11.28515625" customWidth="1"/>
    <col min="13" max="13" width="3.85546875" customWidth="1"/>
    <col min="14" max="14" width="10.140625" customWidth="1"/>
    <col min="15" max="15" width="12" customWidth="1"/>
    <col min="16" max="16" width="11.5703125" customWidth="1"/>
    <col min="17" max="17" width="11.42578125" customWidth="1"/>
  </cols>
  <sheetData>
    <row r="1" spans="1:17" x14ac:dyDescent="0.2">
      <c r="A1" s="64"/>
      <c r="B1" s="64"/>
      <c r="C1" s="64"/>
      <c r="D1" s="64"/>
      <c r="E1" s="64"/>
      <c r="F1" s="65"/>
      <c r="G1" s="65"/>
      <c r="H1" s="65"/>
      <c r="I1" s="65"/>
      <c r="J1" s="66"/>
      <c r="K1" s="66"/>
      <c r="L1" s="67"/>
      <c r="M1" s="67"/>
      <c r="N1" s="67"/>
      <c r="O1" s="68" t="s">
        <v>159</v>
      </c>
      <c r="P1" s="68"/>
      <c r="Q1" s="68"/>
    </row>
    <row r="2" spans="1:17" x14ac:dyDescent="0.2">
      <c r="A2" s="64"/>
      <c r="B2" s="64"/>
      <c r="C2" s="64"/>
      <c r="D2" s="64"/>
      <c r="E2" s="64"/>
      <c r="F2" s="65"/>
      <c r="G2" s="65"/>
      <c r="H2" s="65"/>
      <c r="I2" s="65"/>
      <c r="J2" s="66"/>
      <c r="K2" s="66"/>
      <c r="L2" s="67"/>
      <c r="M2" s="67"/>
      <c r="N2" s="67"/>
      <c r="O2" s="68" t="s">
        <v>160</v>
      </c>
      <c r="P2" s="68"/>
      <c r="Q2" s="68"/>
    </row>
    <row r="3" spans="1:17" x14ac:dyDescent="0.2">
      <c r="A3" s="64"/>
      <c r="B3" s="64"/>
      <c r="C3" s="64"/>
      <c r="D3" s="64"/>
      <c r="E3" s="64"/>
      <c r="F3" s="65"/>
      <c r="G3" s="65"/>
      <c r="H3" s="65"/>
      <c r="I3" s="65"/>
      <c r="J3" s="66"/>
      <c r="K3" s="66"/>
      <c r="L3" s="67"/>
      <c r="M3" s="67"/>
      <c r="N3" s="67"/>
      <c r="O3" s="68" t="s">
        <v>31</v>
      </c>
      <c r="P3" s="68"/>
      <c r="Q3" s="68"/>
    </row>
    <row r="4" spans="1:17" x14ac:dyDescent="0.2">
      <c r="A4" s="64"/>
      <c r="B4" s="64"/>
      <c r="C4" s="64"/>
      <c r="D4" s="64"/>
      <c r="E4" s="64"/>
      <c r="F4" s="65"/>
      <c r="G4" s="65"/>
      <c r="H4" s="65"/>
      <c r="I4" s="69"/>
      <c r="J4" s="66"/>
      <c r="K4" s="66"/>
      <c r="L4" s="67"/>
      <c r="M4" s="67"/>
      <c r="N4" s="67"/>
      <c r="O4" s="68" t="s">
        <v>161</v>
      </c>
      <c r="P4" s="68"/>
      <c r="Q4" s="68"/>
    </row>
    <row r="5" spans="1:17" x14ac:dyDescent="0.2">
      <c r="A5" s="64"/>
      <c r="B5" s="64"/>
      <c r="C5" s="64"/>
      <c r="D5" s="64"/>
      <c r="E5" s="64"/>
      <c r="F5" s="65"/>
      <c r="G5" s="65"/>
      <c r="H5" s="65"/>
      <c r="I5" s="65"/>
      <c r="J5" s="66"/>
      <c r="K5" s="66"/>
      <c r="L5" s="67"/>
      <c r="M5" s="67"/>
      <c r="N5" s="67"/>
      <c r="O5" s="66"/>
      <c r="P5" s="66"/>
      <c r="Q5" s="66"/>
    </row>
    <row r="6" spans="1:17" x14ac:dyDescent="0.2">
      <c r="A6" s="70" t="s">
        <v>162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3"/>
      <c r="O7" s="72"/>
      <c r="P7" s="72"/>
      <c r="Q7" s="73" t="s">
        <v>32</v>
      </c>
    </row>
    <row r="8" spans="1:17" ht="13.5" thickBot="1" x14ac:dyDescent="0.25">
      <c r="A8" s="74"/>
      <c r="B8" s="75" t="s">
        <v>163</v>
      </c>
      <c r="C8" s="74"/>
      <c r="D8" s="74"/>
      <c r="E8" s="74"/>
      <c r="F8" s="76"/>
      <c r="G8" s="76"/>
      <c r="H8" s="76"/>
      <c r="I8" s="76"/>
      <c r="J8" s="77"/>
      <c r="K8" s="77"/>
      <c r="L8" s="77"/>
      <c r="M8" s="77"/>
      <c r="N8" s="77"/>
      <c r="O8" s="72"/>
      <c r="P8" s="72"/>
      <c r="Q8" s="72"/>
    </row>
    <row r="9" spans="1:17" ht="25.5" x14ac:dyDescent="0.2">
      <c r="A9" s="78" t="s">
        <v>164</v>
      </c>
      <c r="B9" s="79"/>
      <c r="C9" s="79"/>
      <c r="D9" s="79"/>
      <c r="E9" s="79"/>
      <c r="F9" s="79"/>
      <c r="G9" s="79"/>
      <c r="H9" s="79"/>
      <c r="I9" s="79"/>
      <c r="J9" s="80" t="s">
        <v>165</v>
      </c>
      <c r="K9" s="80" t="s">
        <v>166</v>
      </c>
      <c r="L9" s="80" t="s">
        <v>167</v>
      </c>
      <c r="M9" s="80" t="s">
        <v>168</v>
      </c>
      <c r="N9" s="80" t="s">
        <v>38</v>
      </c>
      <c r="O9" s="80">
        <v>2022</v>
      </c>
      <c r="P9" s="80">
        <v>2023</v>
      </c>
      <c r="Q9" s="81">
        <v>2024</v>
      </c>
    </row>
    <row r="10" spans="1:17" x14ac:dyDescent="0.2">
      <c r="A10" s="82" t="s">
        <v>169</v>
      </c>
      <c r="B10" s="83"/>
      <c r="C10" s="83"/>
      <c r="D10" s="83"/>
      <c r="E10" s="83"/>
      <c r="F10" s="83"/>
      <c r="G10" s="83"/>
      <c r="H10" s="83"/>
      <c r="I10" s="83"/>
      <c r="J10" s="84">
        <v>1</v>
      </c>
      <c r="K10" s="84">
        <v>0</v>
      </c>
      <c r="L10" s="85">
        <v>0</v>
      </c>
      <c r="M10" s="86">
        <v>0</v>
      </c>
      <c r="N10" s="87">
        <v>-174658.36</v>
      </c>
      <c r="O10" s="88">
        <f>O11+O12+O13+O14+O15</f>
        <v>3026370.64</v>
      </c>
      <c r="P10" s="88">
        <f>P11+P12+P13+P14+P15</f>
        <v>3262950</v>
      </c>
      <c r="Q10" s="89">
        <f>Q11+Q12+Q13+Q14+Q15</f>
        <v>3112350</v>
      </c>
    </row>
    <row r="11" spans="1:17" x14ac:dyDescent="0.2">
      <c r="A11" s="90"/>
      <c r="B11" s="91"/>
      <c r="C11" s="92" t="s">
        <v>170</v>
      </c>
      <c r="D11" s="92"/>
      <c r="E11" s="92"/>
      <c r="F11" s="92"/>
      <c r="G11" s="92"/>
      <c r="H11" s="92"/>
      <c r="I11" s="92"/>
      <c r="J11" s="93">
        <v>1</v>
      </c>
      <c r="K11" s="93">
        <v>2</v>
      </c>
      <c r="L11" s="94">
        <v>0</v>
      </c>
      <c r="M11" s="95">
        <v>0</v>
      </c>
      <c r="N11" s="96" t="s">
        <v>171</v>
      </c>
      <c r="O11" s="97">
        <v>931472.62</v>
      </c>
      <c r="P11" s="97">
        <v>963408</v>
      </c>
      <c r="Q11" s="98">
        <v>963408</v>
      </c>
    </row>
    <row r="12" spans="1:17" x14ac:dyDescent="0.2">
      <c r="A12" s="90"/>
      <c r="B12" s="91"/>
      <c r="C12" s="99"/>
      <c r="D12" s="99"/>
      <c r="E12" s="92" t="s">
        <v>172</v>
      </c>
      <c r="F12" s="92"/>
      <c r="G12" s="92"/>
      <c r="H12" s="92"/>
      <c r="I12" s="92"/>
      <c r="J12" s="93">
        <v>1</v>
      </c>
      <c r="K12" s="93">
        <v>4</v>
      </c>
      <c r="L12" s="94">
        <v>0</v>
      </c>
      <c r="M12" s="95">
        <v>0</v>
      </c>
      <c r="N12" s="96" t="s">
        <v>173</v>
      </c>
      <c r="O12" s="97">
        <v>2048840.52</v>
      </c>
      <c r="P12" s="97">
        <v>2253142</v>
      </c>
      <c r="Q12" s="98">
        <v>2102542</v>
      </c>
    </row>
    <row r="13" spans="1:17" x14ac:dyDescent="0.2">
      <c r="A13" s="90"/>
      <c r="B13" s="91"/>
      <c r="C13" s="99"/>
      <c r="D13" s="99"/>
      <c r="E13" s="99"/>
      <c r="F13" s="92" t="s">
        <v>174</v>
      </c>
      <c r="G13" s="92"/>
      <c r="H13" s="92"/>
      <c r="I13" s="92"/>
      <c r="J13" s="93">
        <v>1</v>
      </c>
      <c r="K13" s="93">
        <v>6</v>
      </c>
      <c r="L13" s="94">
        <v>0</v>
      </c>
      <c r="M13" s="95">
        <v>0</v>
      </c>
      <c r="N13" s="96" t="s">
        <v>175</v>
      </c>
      <c r="O13" s="97">
        <v>29400</v>
      </c>
      <c r="P13" s="97">
        <v>29400</v>
      </c>
      <c r="Q13" s="98">
        <v>29400</v>
      </c>
    </row>
    <row r="14" spans="1:17" x14ac:dyDescent="0.2">
      <c r="A14" s="100"/>
      <c r="B14" s="101"/>
      <c r="C14" s="102"/>
      <c r="D14" s="102"/>
      <c r="E14" s="102"/>
      <c r="F14" s="103" t="s">
        <v>176</v>
      </c>
      <c r="G14" s="103"/>
      <c r="H14" s="103"/>
      <c r="I14" s="104"/>
      <c r="J14" s="93">
        <v>1</v>
      </c>
      <c r="K14" s="93">
        <v>11</v>
      </c>
      <c r="L14" s="94">
        <v>0</v>
      </c>
      <c r="M14" s="95"/>
      <c r="N14" s="96" t="s">
        <v>175</v>
      </c>
      <c r="O14" s="97">
        <v>15000</v>
      </c>
      <c r="P14" s="97">
        <v>15000</v>
      </c>
      <c r="Q14" s="98">
        <v>15000</v>
      </c>
    </row>
    <row r="15" spans="1:17" x14ac:dyDescent="0.2">
      <c r="A15" s="100"/>
      <c r="B15" s="101"/>
      <c r="C15" s="102"/>
      <c r="D15" s="102"/>
      <c r="E15" s="102"/>
      <c r="F15" s="105" t="s">
        <v>177</v>
      </c>
      <c r="G15" s="103"/>
      <c r="H15" s="103"/>
      <c r="I15" s="104"/>
      <c r="J15" s="84">
        <v>1</v>
      </c>
      <c r="K15" s="84">
        <v>13</v>
      </c>
      <c r="L15" s="85">
        <v>0</v>
      </c>
      <c r="M15" s="86">
        <v>0</v>
      </c>
      <c r="N15" s="106" t="s">
        <v>178</v>
      </c>
      <c r="O15" s="88">
        <v>1657.5</v>
      </c>
      <c r="P15" s="88">
        <v>2000</v>
      </c>
      <c r="Q15" s="89">
        <v>2000</v>
      </c>
    </row>
    <row r="16" spans="1:17" x14ac:dyDescent="0.2">
      <c r="A16" s="107" t="s">
        <v>179</v>
      </c>
      <c r="B16" s="108"/>
      <c r="C16" s="108"/>
      <c r="D16" s="108"/>
      <c r="E16" s="108"/>
      <c r="F16" s="108"/>
      <c r="G16" s="108"/>
      <c r="H16" s="108"/>
      <c r="I16" s="109"/>
      <c r="J16" s="84">
        <v>2</v>
      </c>
      <c r="K16" s="84">
        <v>0</v>
      </c>
      <c r="L16" s="85">
        <v>0</v>
      </c>
      <c r="M16" s="86">
        <v>0</v>
      </c>
      <c r="N16" s="106" t="s">
        <v>175</v>
      </c>
      <c r="O16" s="88">
        <f>O17</f>
        <v>104800</v>
      </c>
      <c r="P16" s="88">
        <f t="shared" ref="P16:Q16" si="0">P17</f>
        <v>108300</v>
      </c>
      <c r="Q16" s="89">
        <f t="shared" si="0"/>
        <v>112100</v>
      </c>
    </row>
    <row r="17" spans="1:17" x14ac:dyDescent="0.2">
      <c r="A17" s="90"/>
      <c r="B17" s="91"/>
      <c r="C17" s="110" t="s">
        <v>180</v>
      </c>
      <c r="D17" s="103"/>
      <c r="E17" s="103"/>
      <c r="F17" s="103"/>
      <c r="G17" s="103"/>
      <c r="H17" s="103"/>
      <c r="I17" s="104"/>
      <c r="J17" s="93">
        <v>2</v>
      </c>
      <c r="K17" s="93">
        <v>3</v>
      </c>
      <c r="L17" s="94">
        <v>0</v>
      </c>
      <c r="M17" s="95">
        <v>0</v>
      </c>
      <c r="N17" s="96" t="s">
        <v>175</v>
      </c>
      <c r="O17" s="97">
        <v>104800</v>
      </c>
      <c r="P17" s="97">
        <v>108300</v>
      </c>
      <c r="Q17" s="98">
        <v>112100</v>
      </c>
    </row>
    <row r="18" spans="1:17" x14ac:dyDescent="0.2">
      <c r="A18" s="107" t="s">
        <v>181</v>
      </c>
      <c r="B18" s="108"/>
      <c r="C18" s="108"/>
      <c r="D18" s="108"/>
      <c r="E18" s="108"/>
      <c r="F18" s="108"/>
      <c r="G18" s="108"/>
      <c r="H18" s="108"/>
      <c r="I18" s="109"/>
      <c r="J18" s="84">
        <v>3</v>
      </c>
      <c r="K18" s="84">
        <v>0</v>
      </c>
      <c r="L18" s="85">
        <v>0</v>
      </c>
      <c r="M18" s="86">
        <v>0</v>
      </c>
      <c r="N18" s="111">
        <v>-42342.85</v>
      </c>
      <c r="O18" s="88">
        <v>80957.149999999994</v>
      </c>
      <c r="P18" s="88">
        <f>P19+P20</f>
        <v>121419</v>
      </c>
      <c r="Q18" s="89">
        <f>Q19+Q20</f>
        <v>117300</v>
      </c>
    </row>
    <row r="19" spans="1:17" x14ac:dyDescent="0.2">
      <c r="A19" s="90"/>
      <c r="B19" s="91"/>
      <c r="C19" s="110" t="s">
        <v>182</v>
      </c>
      <c r="D19" s="103"/>
      <c r="E19" s="103"/>
      <c r="F19" s="103"/>
      <c r="G19" s="103"/>
      <c r="H19" s="103"/>
      <c r="I19" s="104"/>
      <c r="J19" s="93">
        <v>3</v>
      </c>
      <c r="K19" s="93">
        <v>10</v>
      </c>
      <c r="L19" s="94">
        <v>0</v>
      </c>
      <c r="M19" s="95">
        <v>0</v>
      </c>
      <c r="N19" s="96" t="s">
        <v>183</v>
      </c>
      <c r="O19" s="97">
        <v>74957.149999999994</v>
      </c>
      <c r="P19" s="97">
        <v>117300</v>
      </c>
      <c r="Q19" s="98">
        <v>117300</v>
      </c>
    </row>
    <row r="20" spans="1:17" x14ac:dyDescent="0.2">
      <c r="A20" s="90"/>
      <c r="B20" s="91"/>
      <c r="C20" s="99"/>
      <c r="D20" s="99"/>
      <c r="E20" s="99"/>
      <c r="F20" s="92" t="s">
        <v>184</v>
      </c>
      <c r="G20" s="92"/>
      <c r="H20" s="92"/>
      <c r="I20" s="92"/>
      <c r="J20" s="93">
        <v>3</v>
      </c>
      <c r="K20" s="93">
        <v>14</v>
      </c>
      <c r="L20" s="94">
        <v>0</v>
      </c>
      <c r="M20" s="95">
        <v>0</v>
      </c>
      <c r="N20" s="96" t="s">
        <v>175</v>
      </c>
      <c r="O20" s="97">
        <v>6000</v>
      </c>
      <c r="P20" s="97">
        <v>4119</v>
      </c>
      <c r="Q20" s="98">
        <v>0</v>
      </c>
    </row>
    <row r="21" spans="1:17" x14ac:dyDescent="0.2">
      <c r="A21" s="107" t="s">
        <v>185</v>
      </c>
      <c r="B21" s="108"/>
      <c r="C21" s="108"/>
      <c r="D21" s="108"/>
      <c r="E21" s="108"/>
      <c r="F21" s="108"/>
      <c r="G21" s="108"/>
      <c r="H21" s="108"/>
      <c r="I21" s="109"/>
      <c r="J21" s="84">
        <v>4</v>
      </c>
      <c r="K21" s="84">
        <v>0</v>
      </c>
      <c r="L21" s="85">
        <v>0</v>
      </c>
      <c r="M21" s="86">
        <v>0</v>
      </c>
      <c r="N21" s="87">
        <f>N22</f>
        <v>0</v>
      </c>
      <c r="O21" s="88">
        <f>O22+O23</f>
        <v>915767.81</v>
      </c>
      <c r="P21" s="88">
        <f t="shared" ref="P21" si="1">P22</f>
        <v>753000</v>
      </c>
      <c r="Q21" s="89">
        <f>Q22+Q23</f>
        <v>1131000</v>
      </c>
    </row>
    <row r="22" spans="1:17" x14ac:dyDescent="0.2">
      <c r="A22" s="90"/>
      <c r="B22" s="112"/>
      <c r="C22" s="112"/>
      <c r="D22" s="112"/>
      <c r="E22" s="112"/>
      <c r="F22" s="113" t="s">
        <v>186</v>
      </c>
      <c r="G22" s="113"/>
      <c r="H22" s="113"/>
      <c r="I22" s="113"/>
      <c r="J22" s="93">
        <v>4</v>
      </c>
      <c r="K22" s="93">
        <v>9</v>
      </c>
      <c r="L22" s="94">
        <v>0</v>
      </c>
      <c r="M22" s="95">
        <v>0</v>
      </c>
      <c r="N22" s="96"/>
      <c r="O22" s="97">
        <v>915767.81</v>
      </c>
      <c r="P22" s="97">
        <v>753000</v>
      </c>
      <c r="Q22" s="98">
        <v>768000</v>
      </c>
    </row>
    <row r="23" spans="1:17" x14ac:dyDescent="0.2">
      <c r="A23" s="100"/>
      <c r="B23" s="114"/>
      <c r="C23" s="114"/>
      <c r="D23" s="114"/>
      <c r="E23" s="114"/>
      <c r="F23" s="115" t="s">
        <v>187</v>
      </c>
      <c r="G23" s="115"/>
      <c r="H23" s="115"/>
      <c r="I23" s="116"/>
      <c r="J23" s="93">
        <v>4</v>
      </c>
      <c r="K23" s="93">
        <v>12</v>
      </c>
      <c r="L23" s="94">
        <v>0</v>
      </c>
      <c r="M23" s="95"/>
      <c r="N23" s="96" t="s">
        <v>175</v>
      </c>
      <c r="O23" s="97">
        <v>0</v>
      </c>
      <c r="P23" s="97">
        <v>0</v>
      </c>
      <c r="Q23" s="98">
        <v>363000</v>
      </c>
    </row>
    <row r="24" spans="1:17" x14ac:dyDescent="0.2">
      <c r="A24" s="107" t="s">
        <v>188</v>
      </c>
      <c r="B24" s="108"/>
      <c r="C24" s="108"/>
      <c r="D24" s="108"/>
      <c r="E24" s="108"/>
      <c r="F24" s="108"/>
      <c r="G24" s="108"/>
      <c r="H24" s="108"/>
      <c r="I24" s="109"/>
      <c r="J24" s="84">
        <v>5</v>
      </c>
      <c r="K24" s="84">
        <v>0</v>
      </c>
      <c r="L24" s="85">
        <v>0</v>
      </c>
      <c r="M24" s="86">
        <v>0</v>
      </c>
      <c r="N24" s="106" t="str">
        <f>N25</f>
        <v>24,85</v>
      </c>
      <c r="O24" s="88">
        <f>O25</f>
        <v>1202834.8500000001</v>
      </c>
      <c r="P24" s="88">
        <f t="shared" ref="P24:Q24" si="2">P25</f>
        <v>0</v>
      </c>
      <c r="Q24" s="89">
        <f t="shared" si="2"/>
        <v>15400</v>
      </c>
    </row>
    <row r="25" spans="1:17" x14ac:dyDescent="0.2">
      <c r="A25" s="90"/>
      <c r="B25" s="91"/>
      <c r="C25" s="110" t="s">
        <v>189</v>
      </c>
      <c r="D25" s="103"/>
      <c r="E25" s="103"/>
      <c r="F25" s="103"/>
      <c r="G25" s="103"/>
      <c r="H25" s="103"/>
      <c r="I25" s="104"/>
      <c r="J25" s="93">
        <v>5</v>
      </c>
      <c r="K25" s="93">
        <v>3</v>
      </c>
      <c r="L25" s="94">
        <v>0</v>
      </c>
      <c r="M25" s="95">
        <v>0</v>
      </c>
      <c r="N25" s="96" t="s">
        <v>190</v>
      </c>
      <c r="O25" s="97">
        <v>1202834.8500000001</v>
      </c>
      <c r="P25" s="97">
        <v>0</v>
      </c>
      <c r="Q25" s="98">
        <v>15400</v>
      </c>
    </row>
    <row r="26" spans="1:17" x14ac:dyDescent="0.2">
      <c r="A26" s="107" t="s">
        <v>191</v>
      </c>
      <c r="B26" s="108"/>
      <c r="C26" s="108"/>
      <c r="D26" s="108"/>
      <c r="E26" s="108"/>
      <c r="F26" s="108"/>
      <c r="G26" s="108"/>
      <c r="H26" s="108"/>
      <c r="I26" s="109"/>
      <c r="J26" s="84">
        <v>8</v>
      </c>
      <c r="K26" s="84">
        <v>0</v>
      </c>
      <c r="L26" s="85">
        <v>0</v>
      </c>
      <c r="M26" s="86">
        <v>0</v>
      </c>
      <c r="N26" s="117">
        <f>N27</f>
        <v>238676.36</v>
      </c>
      <c r="O26" s="88">
        <f t="shared" ref="O26:P26" si="3">O27</f>
        <v>2799378.33</v>
      </c>
      <c r="P26" s="88">
        <f t="shared" si="3"/>
        <v>2266631</v>
      </c>
      <c r="Q26" s="89">
        <f>Q27</f>
        <v>2261050</v>
      </c>
    </row>
    <row r="27" spans="1:17" x14ac:dyDescent="0.2">
      <c r="A27" s="90"/>
      <c r="B27" s="91"/>
      <c r="C27" s="110" t="s">
        <v>192</v>
      </c>
      <c r="D27" s="103"/>
      <c r="E27" s="103"/>
      <c r="F27" s="103"/>
      <c r="G27" s="103"/>
      <c r="H27" s="103"/>
      <c r="I27" s="104"/>
      <c r="J27" s="93">
        <v>8</v>
      </c>
      <c r="K27" s="93">
        <v>1</v>
      </c>
      <c r="L27" s="94">
        <v>0</v>
      </c>
      <c r="M27" s="95">
        <v>0</v>
      </c>
      <c r="N27" s="118">
        <v>238676.36</v>
      </c>
      <c r="O27" s="97">
        <v>2799378.33</v>
      </c>
      <c r="P27" s="97">
        <v>2266631</v>
      </c>
      <c r="Q27" s="98">
        <v>2261050</v>
      </c>
    </row>
    <row r="28" spans="1:17" x14ac:dyDescent="0.2">
      <c r="A28" s="119"/>
      <c r="B28" s="120"/>
      <c r="C28" s="121"/>
      <c r="D28" s="121"/>
      <c r="E28" s="121"/>
      <c r="F28" s="122" t="s">
        <v>193</v>
      </c>
      <c r="G28" s="105"/>
      <c r="H28" s="105"/>
      <c r="I28" s="123"/>
      <c r="J28" s="84">
        <v>10</v>
      </c>
      <c r="K28" s="84">
        <v>0</v>
      </c>
      <c r="L28" s="85">
        <v>0</v>
      </c>
      <c r="M28" s="86">
        <v>0</v>
      </c>
      <c r="N28" s="87">
        <f>N29</f>
        <v>0</v>
      </c>
      <c r="O28" s="88">
        <f>O29</f>
        <v>40000</v>
      </c>
      <c r="P28" s="88">
        <f>P29</f>
        <v>113000</v>
      </c>
      <c r="Q28" s="88">
        <f>Q29</f>
        <v>111000</v>
      </c>
    </row>
    <row r="29" spans="1:17" x14ac:dyDescent="0.2">
      <c r="A29" s="119"/>
      <c r="B29" s="120"/>
      <c r="C29" s="121"/>
      <c r="D29" s="121"/>
      <c r="E29" s="121"/>
      <c r="F29" s="110" t="s">
        <v>194</v>
      </c>
      <c r="G29" s="103"/>
      <c r="H29" s="103"/>
      <c r="I29" s="104"/>
      <c r="J29" s="93">
        <v>10</v>
      </c>
      <c r="K29" s="93">
        <v>1</v>
      </c>
      <c r="L29" s="94">
        <v>0</v>
      </c>
      <c r="M29" s="95">
        <v>0</v>
      </c>
      <c r="N29" s="124">
        <v>0</v>
      </c>
      <c r="O29" s="97">
        <v>40000</v>
      </c>
      <c r="P29" s="97">
        <v>113000</v>
      </c>
      <c r="Q29" s="97">
        <v>111000</v>
      </c>
    </row>
    <row r="30" spans="1:17" ht="13.5" thickBot="1" x14ac:dyDescent="0.25">
      <c r="A30" s="125"/>
      <c r="B30" s="125"/>
      <c r="C30" s="125"/>
      <c r="D30" s="125"/>
      <c r="E30" s="125"/>
      <c r="F30" s="126" t="s">
        <v>195</v>
      </c>
      <c r="G30" s="126"/>
      <c r="H30" s="126"/>
      <c r="I30" s="126"/>
      <c r="J30" s="127"/>
      <c r="K30" s="127"/>
      <c r="L30" s="128"/>
      <c r="M30" s="128"/>
      <c r="N30" s="129">
        <v>21700</v>
      </c>
      <c r="O30" s="130">
        <f>O10+O16+O18+O21+O24+O26+O28</f>
        <v>8170108.7800000003</v>
      </c>
      <c r="P30" s="130">
        <f>P10+P16+P18+P21+P24+P26+P28</f>
        <v>6625300</v>
      </c>
      <c r="Q30" s="131">
        <f>Q10+Q16+Q18+Q21+Q24+Q26+Q28</f>
        <v>6860200</v>
      </c>
    </row>
  </sheetData>
  <mergeCells count="28">
    <mergeCell ref="C27:I27"/>
    <mergeCell ref="F28:I28"/>
    <mergeCell ref="F29:I29"/>
    <mergeCell ref="F30:I30"/>
    <mergeCell ref="A21:I21"/>
    <mergeCell ref="F22:I22"/>
    <mergeCell ref="F23:I23"/>
    <mergeCell ref="A24:I24"/>
    <mergeCell ref="C25:I25"/>
    <mergeCell ref="A26:I26"/>
    <mergeCell ref="F15:I15"/>
    <mergeCell ref="A16:I16"/>
    <mergeCell ref="C17:I17"/>
    <mergeCell ref="A18:I18"/>
    <mergeCell ref="C19:I19"/>
    <mergeCell ref="F20:I20"/>
    <mergeCell ref="A9:I9"/>
    <mergeCell ref="A10:I10"/>
    <mergeCell ref="C11:I11"/>
    <mergeCell ref="E12:I12"/>
    <mergeCell ref="F13:I13"/>
    <mergeCell ref="F14:I14"/>
    <mergeCell ref="O1:Q1"/>
    <mergeCell ref="O2:Q2"/>
    <mergeCell ref="O3:Q3"/>
    <mergeCell ref="O4:Q4"/>
    <mergeCell ref="A6:Q6"/>
    <mergeCell ref="A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selection sqref="A1:XFD1048576"/>
    </sheetView>
  </sheetViews>
  <sheetFormatPr defaultRowHeight="12.75" x14ac:dyDescent="0.2"/>
  <cols>
    <col min="1" max="2" width="0.5703125" customWidth="1"/>
    <col min="3" max="3" width="0.140625" hidden="1" customWidth="1"/>
    <col min="4" max="4" width="0.5703125" hidden="1" customWidth="1"/>
    <col min="5" max="5" width="0.140625" customWidth="1"/>
    <col min="9" max="9" width="11.28515625" customWidth="1"/>
    <col min="10" max="10" width="7.28515625" customWidth="1"/>
    <col min="11" max="11" width="7.7109375" customWidth="1"/>
    <col min="12" max="12" width="13" customWidth="1"/>
    <col min="13" max="13" width="6.28515625" customWidth="1"/>
    <col min="14" max="14" width="12.28515625" customWidth="1"/>
    <col min="15" max="15" width="13.42578125" customWidth="1"/>
    <col min="16" max="16" width="13" customWidth="1"/>
    <col min="17" max="17" width="13.5703125" customWidth="1"/>
  </cols>
  <sheetData>
    <row r="1" spans="1:17" x14ac:dyDescent="0.2">
      <c r="A1" s="64"/>
      <c r="B1" s="64"/>
      <c r="C1" s="64"/>
      <c r="D1" s="64"/>
      <c r="E1" s="64"/>
      <c r="F1" s="65"/>
      <c r="G1" s="65"/>
      <c r="H1" s="65"/>
      <c r="I1" s="65"/>
      <c r="J1" s="66"/>
      <c r="K1" s="66"/>
      <c r="L1" s="67"/>
      <c r="M1" s="68" t="s">
        <v>196</v>
      </c>
      <c r="N1" s="68"/>
      <c r="O1" s="68"/>
      <c r="P1" s="68"/>
      <c r="Q1" s="68"/>
    </row>
    <row r="2" spans="1:17" x14ac:dyDescent="0.2">
      <c r="A2" s="64"/>
      <c r="B2" s="64"/>
      <c r="C2" s="64"/>
      <c r="D2" s="64"/>
      <c r="E2" s="64"/>
      <c r="F2" s="65"/>
      <c r="G2" s="65"/>
      <c r="H2" s="65"/>
      <c r="I2" s="65"/>
      <c r="J2" s="66"/>
      <c r="K2" s="66"/>
      <c r="L2" s="67"/>
      <c r="M2" s="68" t="s">
        <v>160</v>
      </c>
      <c r="N2" s="68"/>
      <c r="O2" s="68"/>
      <c r="P2" s="68"/>
      <c r="Q2" s="68"/>
    </row>
    <row r="3" spans="1:17" x14ac:dyDescent="0.2">
      <c r="A3" s="64"/>
      <c r="B3" s="64"/>
      <c r="C3" s="64"/>
      <c r="D3" s="64"/>
      <c r="E3" s="64"/>
      <c r="F3" s="65"/>
      <c r="G3" s="65"/>
      <c r="H3" s="65"/>
      <c r="I3" s="65"/>
      <c r="J3" s="66"/>
      <c r="K3" s="66"/>
      <c r="L3" s="67"/>
      <c r="M3" s="68" t="s">
        <v>31</v>
      </c>
      <c r="N3" s="68"/>
      <c r="O3" s="68"/>
      <c r="P3" s="68"/>
      <c r="Q3" s="68"/>
    </row>
    <row r="4" spans="1:17" x14ac:dyDescent="0.2">
      <c r="A4" s="64"/>
      <c r="B4" s="64"/>
      <c r="C4" s="64"/>
      <c r="D4" s="64"/>
      <c r="E4" s="64"/>
      <c r="F4" s="65"/>
      <c r="G4" s="65"/>
      <c r="H4" s="65"/>
      <c r="I4" s="65"/>
      <c r="J4" s="66"/>
      <c r="K4" s="66"/>
      <c r="L4" s="67"/>
      <c r="M4" s="68" t="s">
        <v>197</v>
      </c>
      <c r="N4" s="68"/>
      <c r="O4" s="68"/>
      <c r="P4" s="68"/>
      <c r="Q4" s="68"/>
    </row>
    <row r="5" spans="1:17" x14ac:dyDescent="0.2">
      <c r="A5" s="64"/>
      <c r="B5" s="64"/>
      <c r="C5" s="64"/>
      <c r="D5" s="64"/>
      <c r="E5" s="64"/>
      <c r="F5" s="65"/>
      <c r="G5" s="65"/>
      <c r="H5" s="65"/>
      <c r="I5" s="65"/>
      <c r="J5" s="66"/>
      <c r="K5" s="66"/>
      <c r="L5" s="67"/>
      <c r="M5" s="67"/>
      <c r="N5" s="67"/>
      <c r="O5" s="66"/>
      <c r="P5" s="66"/>
      <c r="Q5" s="66"/>
    </row>
    <row r="6" spans="1:17" ht="38.25" customHeight="1" x14ac:dyDescent="0.2">
      <c r="A6" s="70" t="s">
        <v>198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3"/>
      <c r="O7" s="72"/>
      <c r="P7" s="72"/>
      <c r="Q7" s="73" t="s">
        <v>32</v>
      </c>
    </row>
    <row r="8" spans="1:17" ht="13.5" thickBot="1" x14ac:dyDescent="0.25">
      <c r="A8" s="74"/>
      <c r="B8" s="75" t="s">
        <v>163</v>
      </c>
      <c r="C8" s="74"/>
      <c r="D8" s="74"/>
      <c r="E8" s="74"/>
      <c r="F8" s="76"/>
      <c r="G8" s="76"/>
      <c r="H8" s="76"/>
      <c r="I8" s="76"/>
      <c r="J8" s="77"/>
      <c r="K8" s="77"/>
      <c r="L8" s="77"/>
      <c r="M8" s="77"/>
      <c r="N8" s="77"/>
      <c r="O8" s="72"/>
      <c r="P8" s="72"/>
      <c r="Q8" s="72"/>
    </row>
    <row r="9" spans="1:17" x14ac:dyDescent="0.2">
      <c r="A9" s="78" t="s">
        <v>199</v>
      </c>
      <c r="B9" s="79"/>
      <c r="C9" s="79"/>
      <c r="D9" s="79"/>
      <c r="E9" s="79"/>
      <c r="F9" s="79"/>
      <c r="G9" s="79"/>
      <c r="H9" s="79"/>
      <c r="I9" s="79"/>
      <c r="J9" s="80" t="s">
        <v>165</v>
      </c>
      <c r="K9" s="80" t="s">
        <v>166</v>
      </c>
      <c r="L9" s="80" t="s">
        <v>167</v>
      </c>
      <c r="M9" s="80" t="s">
        <v>168</v>
      </c>
      <c r="N9" s="80" t="s">
        <v>38</v>
      </c>
      <c r="O9" s="80">
        <v>2021</v>
      </c>
      <c r="P9" s="80">
        <v>2022</v>
      </c>
      <c r="Q9" s="81">
        <v>2023</v>
      </c>
    </row>
    <row r="10" spans="1:17" ht="37.5" customHeight="1" x14ac:dyDescent="0.25">
      <c r="A10" s="132" t="s">
        <v>169</v>
      </c>
      <c r="B10" s="133"/>
      <c r="C10" s="133"/>
      <c r="D10" s="133"/>
      <c r="E10" s="133"/>
      <c r="F10" s="133"/>
      <c r="G10" s="133"/>
      <c r="H10" s="133"/>
      <c r="I10" s="133"/>
      <c r="J10" s="134">
        <v>1</v>
      </c>
      <c r="K10" s="134">
        <v>0</v>
      </c>
      <c r="L10" s="135">
        <v>0</v>
      </c>
      <c r="M10" s="136">
        <v>0</v>
      </c>
      <c r="N10" s="137">
        <v>-174658.36</v>
      </c>
      <c r="O10" s="138">
        <f>O11+O16+O26+O31+O35</f>
        <v>3026370.64</v>
      </c>
      <c r="P10" s="138">
        <f>P11+P16+P26+P31+P35</f>
        <v>3262950</v>
      </c>
      <c r="Q10" s="139">
        <f>Q11+Q16+Q26+Q31+Q35</f>
        <v>3112350</v>
      </c>
    </row>
    <row r="11" spans="1:17" ht="78" customHeight="1" x14ac:dyDescent="0.25">
      <c r="A11" s="140"/>
      <c r="B11" s="141"/>
      <c r="C11" s="141"/>
      <c r="D11" s="141"/>
      <c r="E11" s="141"/>
      <c r="F11" s="142" t="s">
        <v>170</v>
      </c>
      <c r="G11" s="143"/>
      <c r="H11" s="143"/>
      <c r="I11" s="144"/>
      <c r="J11" s="134">
        <v>1</v>
      </c>
      <c r="K11" s="134">
        <v>2</v>
      </c>
      <c r="L11" s="135">
        <v>0</v>
      </c>
      <c r="M11" s="136">
        <v>0</v>
      </c>
      <c r="N11" s="145" t="s">
        <v>171</v>
      </c>
      <c r="O11" s="138">
        <v>931472.62</v>
      </c>
      <c r="P11" s="138">
        <v>963408</v>
      </c>
      <c r="Q11" s="139">
        <v>963408</v>
      </c>
    </row>
    <row r="12" spans="1:17" ht="114" customHeight="1" x14ac:dyDescent="0.25">
      <c r="A12" s="146"/>
      <c r="B12" s="147"/>
      <c r="C12" s="147"/>
      <c r="D12" s="147"/>
      <c r="E12" s="147"/>
      <c r="F12" s="142" t="s">
        <v>200</v>
      </c>
      <c r="G12" s="143"/>
      <c r="H12" s="143"/>
      <c r="I12" s="144"/>
      <c r="J12" s="134">
        <v>1</v>
      </c>
      <c r="K12" s="134">
        <v>2</v>
      </c>
      <c r="L12" s="135">
        <v>6300000000</v>
      </c>
      <c r="M12" s="136">
        <v>0</v>
      </c>
      <c r="N12" s="145" t="s">
        <v>171</v>
      </c>
      <c r="O12" s="138">
        <f>O13</f>
        <v>931472.62</v>
      </c>
      <c r="P12" s="138">
        <f>P13</f>
        <v>963408</v>
      </c>
      <c r="Q12" s="139">
        <f>Q13</f>
        <v>963408</v>
      </c>
    </row>
    <row r="13" spans="1:17" ht="67.5" customHeight="1" x14ac:dyDescent="0.25">
      <c r="A13" s="146"/>
      <c r="B13" s="148"/>
      <c r="C13" s="149"/>
      <c r="D13" s="150"/>
      <c r="E13" s="151" t="s">
        <v>201</v>
      </c>
      <c r="F13" s="151"/>
      <c r="G13" s="151"/>
      <c r="H13" s="151"/>
      <c r="I13" s="151"/>
      <c r="J13" s="134">
        <v>1</v>
      </c>
      <c r="K13" s="134">
        <v>2</v>
      </c>
      <c r="L13" s="135">
        <v>6310000000</v>
      </c>
      <c r="M13" s="136">
        <v>0</v>
      </c>
      <c r="N13" s="145" t="s">
        <v>171</v>
      </c>
      <c r="O13" s="138">
        <f t="shared" ref="O13:Q14" si="0">O14</f>
        <v>931472.62</v>
      </c>
      <c r="P13" s="138">
        <f t="shared" si="0"/>
        <v>963408</v>
      </c>
      <c r="Q13" s="139">
        <f t="shared" si="0"/>
        <v>963408</v>
      </c>
    </row>
    <row r="14" spans="1:17" ht="23.25" customHeight="1" x14ac:dyDescent="0.25">
      <c r="A14" s="146"/>
      <c r="B14" s="148"/>
      <c r="C14" s="149"/>
      <c r="D14" s="150"/>
      <c r="E14" s="151" t="s">
        <v>202</v>
      </c>
      <c r="F14" s="151"/>
      <c r="G14" s="151"/>
      <c r="H14" s="151"/>
      <c r="I14" s="151"/>
      <c r="J14" s="134">
        <v>1</v>
      </c>
      <c r="K14" s="134">
        <v>2</v>
      </c>
      <c r="L14" s="135">
        <v>6310010010</v>
      </c>
      <c r="M14" s="136">
        <v>0</v>
      </c>
      <c r="N14" s="145" t="s">
        <v>171</v>
      </c>
      <c r="O14" s="138">
        <f t="shared" si="0"/>
        <v>931472.62</v>
      </c>
      <c r="P14" s="138">
        <f t="shared" si="0"/>
        <v>963408</v>
      </c>
      <c r="Q14" s="139">
        <f t="shared" si="0"/>
        <v>963408</v>
      </c>
    </row>
    <row r="15" spans="1:17" ht="48.75" customHeight="1" x14ac:dyDescent="0.25">
      <c r="A15" s="146"/>
      <c r="B15" s="148"/>
      <c r="C15" s="149"/>
      <c r="D15" s="150"/>
      <c r="E15" s="151" t="s">
        <v>203</v>
      </c>
      <c r="F15" s="151"/>
      <c r="G15" s="151"/>
      <c r="H15" s="151"/>
      <c r="I15" s="151"/>
      <c r="J15" s="134">
        <v>1</v>
      </c>
      <c r="K15" s="134">
        <v>2</v>
      </c>
      <c r="L15" s="135">
        <v>6310010010</v>
      </c>
      <c r="M15" s="136">
        <v>120</v>
      </c>
      <c r="N15" s="145" t="s">
        <v>171</v>
      </c>
      <c r="O15" s="138">
        <v>931472.62</v>
      </c>
      <c r="P15" s="138">
        <v>963408</v>
      </c>
      <c r="Q15" s="139">
        <v>963408</v>
      </c>
    </row>
    <row r="16" spans="1:17" ht="101.25" customHeight="1" x14ac:dyDescent="0.25">
      <c r="A16" s="146"/>
      <c r="B16" s="148"/>
      <c r="C16" s="149"/>
      <c r="D16" s="149"/>
      <c r="E16" s="151" t="s">
        <v>172</v>
      </c>
      <c r="F16" s="151"/>
      <c r="G16" s="151"/>
      <c r="H16" s="151"/>
      <c r="I16" s="151"/>
      <c r="J16" s="134">
        <v>1</v>
      </c>
      <c r="K16" s="134">
        <v>4</v>
      </c>
      <c r="L16" s="135">
        <v>0</v>
      </c>
      <c r="M16" s="136">
        <v>0</v>
      </c>
      <c r="N16" s="137">
        <f>N17</f>
        <v>-142380.48000000001</v>
      </c>
      <c r="O16" s="138">
        <f>O18</f>
        <v>2048840.52</v>
      </c>
      <c r="P16" s="138">
        <f>P18</f>
        <v>2253142</v>
      </c>
      <c r="Q16" s="139">
        <f>Q18</f>
        <v>2102542</v>
      </c>
    </row>
    <row r="17" spans="1:17" ht="124.5" customHeight="1" x14ac:dyDescent="0.25">
      <c r="A17" s="146"/>
      <c r="B17" s="148"/>
      <c r="C17" s="149"/>
      <c r="D17" s="149"/>
      <c r="E17" s="149"/>
      <c r="F17" s="142" t="s">
        <v>200</v>
      </c>
      <c r="G17" s="143"/>
      <c r="H17" s="143"/>
      <c r="I17" s="144"/>
      <c r="J17" s="134">
        <v>1</v>
      </c>
      <c r="K17" s="134">
        <v>4</v>
      </c>
      <c r="L17" s="135">
        <v>6300000000</v>
      </c>
      <c r="M17" s="136">
        <v>0</v>
      </c>
      <c r="N17" s="137">
        <f>N18</f>
        <v>-142380.48000000001</v>
      </c>
      <c r="O17" s="138">
        <f>O18</f>
        <v>2048840.52</v>
      </c>
      <c r="P17" s="138">
        <f>P18</f>
        <v>2253142</v>
      </c>
      <c r="Q17" s="139">
        <f>Q18</f>
        <v>2102542</v>
      </c>
    </row>
    <row r="18" spans="1:17" ht="72.75" customHeight="1" x14ac:dyDescent="0.25">
      <c r="A18" s="146"/>
      <c r="B18" s="148"/>
      <c r="C18" s="149"/>
      <c r="D18" s="151" t="s">
        <v>201</v>
      </c>
      <c r="E18" s="151"/>
      <c r="F18" s="151"/>
      <c r="G18" s="151"/>
      <c r="H18" s="151"/>
      <c r="I18" s="151"/>
      <c r="J18" s="134">
        <v>1</v>
      </c>
      <c r="K18" s="134">
        <v>4</v>
      </c>
      <c r="L18" s="135">
        <v>6310000000</v>
      </c>
      <c r="M18" s="136">
        <v>0</v>
      </c>
      <c r="N18" s="137">
        <v>-142380.48000000001</v>
      </c>
      <c r="O18" s="138">
        <f>O19+O24</f>
        <v>2048840.52</v>
      </c>
      <c r="P18" s="138">
        <f t="shared" ref="P18:Q18" si="1">P19</f>
        <v>2253142</v>
      </c>
      <c r="Q18" s="139">
        <f t="shared" si="1"/>
        <v>2102542</v>
      </c>
    </row>
    <row r="19" spans="1:17" ht="31.5" customHeight="1" x14ac:dyDescent="0.25">
      <c r="A19" s="146"/>
      <c r="B19" s="148"/>
      <c r="C19" s="149"/>
      <c r="D19" s="150"/>
      <c r="E19" s="151" t="s">
        <v>204</v>
      </c>
      <c r="F19" s="151"/>
      <c r="G19" s="151"/>
      <c r="H19" s="151"/>
      <c r="I19" s="151"/>
      <c r="J19" s="134">
        <v>1</v>
      </c>
      <c r="K19" s="134">
        <v>4</v>
      </c>
      <c r="L19" s="135">
        <v>6310010020</v>
      </c>
      <c r="M19" s="136">
        <v>0</v>
      </c>
      <c r="N19" s="145" t="s">
        <v>173</v>
      </c>
      <c r="O19" s="138">
        <f>O20+O21+O22+O23</f>
        <v>2027140.52</v>
      </c>
      <c r="P19" s="138">
        <f>P20+P21+P22+P23</f>
        <v>2253142</v>
      </c>
      <c r="Q19" s="139">
        <f>Q20+Q21+Q22+Q23</f>
        <v>2102542</v>
      </c>
    </row>
    <row r="20" spans="1:17" ht="49.5" customHeight="1" x14ac:dyDescent="0.25">
      <c r="A20" s="146"/>
      <c r="B20" s="148"/>
      <c r="C20" s="149"/>
      <c r="D20" s="150"/>
      <c r="E20" s="150"/>
      <c r="F20" s="151" t="s">
        <v>203</v>
      </c>
      <c r="G20" s="151"/>
      <c r="H20" s="151"/>
      <c r="I20" s="151"/>
      <c r="J20" s="134">
        <v>1</v>
      </c>
      <c r="K20" s="134">
        <v>4</v>
      </c>
      <c r="L20" s="135">
        <v>6310010020</v>
      </c>
      <c r="M20" s="136" t="s">
        <v>205</v>
      </c>
      <c r="N20" s="145" t="s">
        <v>206</v>
      </c>
      <c r="O20" s="138">
        <v>1727888.01</v>
      </c>
      <c r="P20" s="138">
        <v>1934121</v>
      </c>
      <c r="Q20" s="139">
        <v>1934121</v>
      </c>
    </row>
    <row r="21" spans="1:17" ht="48.75" customHeight="1" x14ac:dyDescent="0.25">
      <c r="A21" s="146"/>
      <c r="B21" s="148"/>
      <c r="C21" s="149"/>
      <c r="D21" s="150"/>
      <c r="E21" s="150"/>
      <c r="F21" s="151" t="s">
        <v>207</v>
      </c>
      <c r="G21" s="151"/>
      <c r="H21" s="151"/>
      <c r="I21" s="151"/>
      <c r="J21" s="134">
        <v>1</v>
      </c>
      <c r="K21" s="134">
        <v>4</v>
      </c>
      <c r="L21" s="135">
        <v>6310010020</v>
      </c>
      <c r="M21" s="136" t="s">
        <v>208</v>
      </c>
      <c r="N21" s="145" t="s">
        <v>209</v>
      </c>
      <c r="O21" s="138">
        <v>241452.51</v>
      </c>
      <c r="P21" s="138">
        <v>289921</v>
      </c>
      <c r="Q21" s="139">
        <v>139321</v>
      </c>
    </row>
    <row r="22" spans="1:17" ht="22.5" customHeight="1" x14ac:dyDescent="0.25">
      <c r="A22" s="146"/>
      <c r="B22" s="148"/>
      <c r="C22" s="149"/>
      <c r="D22" s="150"/>
      <c r="E22" s="150"/>
      <c r="F22" s="151" t="s">
        <v>154</v>
      </c>
      <c r="G22" s="151"/>
      <c r="H22" s="151"/>
      <c r="I22" s="151"/>
      <c r="J22" s="134">
        <v>1</v>
      </c>
      <c r="K22" s="134">
        <v>4</v>
      </c>
      <c r="L22" s="135">
        <v>6310010020</v>
      </c>
      <c r="M22" s="136">
        <v>540</v>
      </c>
      <c r="N22" s="145" t="s">
        <v>210</v>
      </c>
      <c r="O22" s="138">
        <v>49800</v>
      </c>
      <c r="P22" s="138">
        <v>21100</v>
      </c>
      <c r="Q22" s="139">
        <v>21100</v>
      </c>
    </row>
    <row r="23" spans="1:17" ht="30.75" customHeight="1" x14ac:dyDescent="0.25">
      <c r="A23" s="146"/>
      <c r="B23" s="148"/>
      <c r="C23" s="149"/>
      <c r="D23" s="150"/>
      <c r="E23" s="150"/>
      <c r="F23" s="151" t="s">
        <v>211</v>
      </c>
      <c r="G23" s="151"/>
      <c r="H23" s="151"/>
      <c r="I23" s="151"/>
      <c r="J23" s="134">
        <v>1</v>
      </c>
      <c r="K23" s="134">
        <v>4</v>
      </c>
      <c r="L23" s="135">
        <v>6310010020</v>
      </c>
      <c r="M23" s="136">
        <v>850</v>
      </c>
      <c r="N23" s="145" t="s">
        <v>175</v>
      </c>
      <c r="O23" s="138">
        <v>8000</v>
      </c>
      <c r="P23" s="138">
        <v>8000</v>
      </c>
      <c r="Q23" s="139">
        <v>8000</v>
      </c>
    </row>
    <row r="24" spans="1:17" ht="33" customHeight="1" x14ac:dyDescent="0.25">
      <c r="A24" s="146"/>
      <c r="B24" s="148"/>
      <c r="C24" s="149"/>
      <c r="D24" s="150"/>
      <c r="E24" s="150"/>
      <c r="F24" s="152" t="s">
        <v>212</v>
      </c>
      <c r="G24" s="153"/>
      <c r="H24" s="153"/>
      <c r="I24" s="154"/>
      <c r="J24" s="134">
        <v>1</v>
      </c>
      <c r="K24" s="134">
        <v>4</v>
      </c>
      <c r="L24" s="135">
        <v>6310097080</v>
      </c>
      <c r="M24" s="136">
        <v>0</v>
      </c>
      <c r="N24" s="145" t="s">
        <v>213</v>
      </c>
      <c r="O24" s="138">
        <v>21700</v>
      </c>
      <c r="P24" s="138">
        <v>0</v>
      </c>
      <c r="Q24" s="139">
        <v>0</v>
      </c>
    </row>
    <row r="25" spans="1:17" ht="46.5" customHeight="1" x14ac:dyDescent="0.25">
      <c r="A25" s="146"/>
      <c r="B25" s="148"/>
      <c r="C25" s="149"/>
      <c r="D25" s="150"/>
      <c r="E25" s="150"/>
      <c r="F25" s="152" t="s">
        <v>203</v>
      </c>
      <c r="G25" s="153"/>
      <c r="H25" s="153"/>
      <c r="I25" s="154"/>
      <c r="J25" s="134">
        <v>1</v>
      </c>
      <c r="K25" s="134">
        <v>4</v>
      </c>
      <c r="L25" s="135">
        <v>6310097080</v>
      </c>
      <c r="M25" s="136">
        <v>120</v>
      </c>
      <c r="N25" s="145" t="s">
        <v>213</v>
      </c>
      <c r="O25" s="138">
        <v>21700</v>
      </c>
      <c r="P25" s="138">
        <v>0</v>
      </c>
      <c r="Q25" s="139">
        <v>0</v>
      </c>
    </row>
    <row r="26" spans="1:17" ht="86.25" customHeight="1" x14ac:dyDescent="0.25">
      <c r="A26" s="146"/>
      <c r="B26" s="148"/>
      <c r="C26" s="149"/>
      <c r="D26" s="150"/>
      <c r="E26" s="150"/>
      <c r="F26" s="151" t="s">
        <v>174</v>
      </c>
      <c r="G26" s="151"/>
      <c r="H26" s="151"/>
      <c r="I26" s="151"/>
      <c r="J26" s="134">
        <v>1</v>
      </c>
      <c r="K26" s="134">
        <v>6</v>
      </c>
      <c r="L26" s="135">
        <v>0</v>
      </c>
      <c r="M26" s="136">
        <v>0</v>
      </c>
      <c r="N26" s="145" t="s">
        <v>175</v>
      </c>
      <c r="O26" s="138">
        <f>O28</f>
        <v>29400</v>
      </c>
      <c r="P26" s="138">
        <f>P28</f>
        <v>29400</v>
      </c>
      <c r="Q26" s="139">
        <f>Q28</f>
        <v>29400</v>
      </c>
    </row>
    <row r="27" spans="1:17" ht="113.25" customHeight="1" x14ac:dyDescent="0.25">
      <c r="A27" s="146"/>
      <c r="B27" s="148"/>
      <c r="C27" s="149"/>
      <c r="D27" s="150"/>
      <c r="E27" s="150"/>
      <c r="F27" s="142" t="s">
        <v>200</v>
      </c>
      <c r="G27" s="143"/>
      <c r="H27" s="143"/>
      <c r="I27" s="144"/>
      <c r="J27" s="134">
        <v>1</v>
      </c>
      <c r="K27" s="134">
        <v>6</v>
      </c>
      <c r="L27" s="155">
        <v>6300000000</v>
      </c>
      <c r="M27" s="136">
        <v>0</v>
      </c>
      <c r="N27" s="145" t="s">
        <v>175</v>
      </c>
      <c r="O27" s="138">
        <v>29400</v>
      </c>
      <c r="P27" s="138">
        <v>29400</v>
      </c>
      <c r="Q27" s="139">
        <v>29400</v>
      </c>
    </row>
    <row r="28" spans="1:17" ht="66.75" customHeight="1" x14ac:dyDescent="0.25">
      <c r="A28" s="146"/>
      <c r="B28" s="148"/>
      <c r="C28" s="149"/>
      <c r="D28" s="150"/>
      <c r="E28" s="150"/>
      <c r="F28" s="151" t="s">
        <v>201</v>
      </c>
      <c r="G28" s="151"/>
      <c r="H28" s="151"/>
      <c r="I28" s="151"/>
      <c r="J28" s="134">
        <v>1</v>
      </c>
      <c r="K28" s="134">
        <v>6</v>
      </c>
      <c r="L28" s="155">
        <v>6310000000</v>
      </c>
      <c r="M28" s="136">
        <v>0</v>
      </c>
      <c r="N28" s="145" t="s">
        <v>175</v>
      </c>
      <c r="O28" s="138">
        <f t="shared" ref="O28:Q29" si="2">O29</f>
        <v>29400</v>
      </c>
      <c r="P28" s="138">
        <f t="shared" si="2"/>
        <v>29400</v>
      </c>
      <c r="Q28" s="139">
        <f t="shared" si="2"/>
        <v>29400</v>
      </c>
    </row>
    <row r="29" spans="1:17" ht="77.25" customHeight="1" x14ac:dyDescent="0.25">
      <c r="A29" s="146"/>
      <c r="B29" s="148"/>
      <c r="C29" s="149"/>
      <c r="D29" s="150"/>
      <c r="E29" s="150"/>
      <c r="F29" s="151" t="s">
        <v>214</v>
      </c>
      <c r="G29" s="151"/>
      <c r="H29" s="151"/>
      <c r="I29" s="151"/>
      <c r="J29" s="134">
        <v>1</v>
      </c>
      <c r="K29" s="134">
        <v>6</v>
      </c>
      <c r="L29" s="155">
        <v>6310010080</v>
      </c>
      <c r="M29" s="136">
        <v>0</v>
      </c>
      <c r="N29" s="145" t="s">
        <v>175</v>
      </c>
      <c r="O29" s="138">
        <f t="shared" si="2"/>
        <v>29400</v>
      </c>
      <c r="P29" s="138">
        <f t="shared" si="2"/>
        <v>29400</v>
      </c>
      <c r="Q29" s="139">
        <f t="shared" si="2"/>
        <v>29400</v>
      </c>
    </row>
    <row r="30" spans="1:17" ht="29.25" customHeight="1" x14ac:dyDescent="0.25">
      <c r="A30" s="156"/>
      <c r="B30" s="157"/>
      <c r="C30" s="158"/>
      <c r="D30" s="159"/>
      <c r="E30" s="159"/>
      <c r="F30" s="151" t="s">
        <v>154</v>
      </c>
      <c r="G30" s="151"/>
      <c r="H30" s="151"/>
      <c r="I30" s="151"/>
      <c r="J30" s="134">
        <v>1</v>
      </c>
      <c r="K30" s="134">
        <v>6</v>
      </c>
      <c r="L30" s="155">
        <v>6310010080</v>
      </c>
      <c r="M30" s="136">
        <v>540</v>
      </c>
      <c r="N30" s="145" t="s">
        <v>175</v>
      </c>
      <c r="O30" s="138">
        <v>29400</v>
      </c>
      <c r="P30" s="138">
        <v>29400</v>
      </c>
      <c r="Q30" s="139">
        <v>29400</v>
      </c>
    </row>
    <row r="31" spans="1:17" ht="22.5" customHeight="1" x14ac:dyDescent="0.25">
      <c r="A31" s="156"/>
      <c r="B31" s="157"/>
      <c r="C31" s="158"/>
      <c r="D31" s="159"/>
      <c r="E31" s="159"/>
      <c r="F31" s="153" t="s">
        <v>176</v>
      </c>
      <c r="G31" s="153"/>
      <c r="H31" s="153"/>
      <c r="I31" s="154"/>
      <c r="J31" s="134">
        <v>1</v>
      </c>
      <c r="K31" s="134">
        <v>11</v>
      </c>
      <c r="L31" s="155">
        <v>0</v>
      </c>
      <c r="M31" s="136">
        <v>0</v>
      </c>
      <c r="N31" s="145" t="s">
        <v>175</v>
      </c>
      <c r="O31" s="138">
        <f t="shared" ref="O31:Q33" si="3">O32</f>
        <v>15000</v>
      </c>
      <c r="P31" s="138">
        <f t="shared" si="3"/>
        <v>15000</v>
      </c>
      <c r="Q31" s="139">
        <f t="shared" si="3"/>
        <v>15000</v>
      </c>
    </row>
    <row r="32" spans="1:17" ht="33.75" customHeight="1" x14ac:dyDescent="0.25">
      <c r="A32" s="156"/>
      <c r="B32" s="157"/>
      <c r="C32" s="158"/>
      <c r="D32" s="159"/>
      <c r="E32" s="159"/>
      <c r="F32" s="153" t="s">
        <v>215</v>
      </c>
      <c r="G32" s="153"/>
      <c r="H32" s="153"/>
      <c r="I32" s="154"/>
      <c r="J32" s="134">
        <v>1</v>
      </c>
      <c r="K32" s="134">
        <v>11</v>
      </c>
      <c r="L32" s="155">
        <v>7700000000</v>
      </c>
      <c r="M32" s="136">
        <v>0</v>
      </c>
      <c r="N32" s="145" t="s">
        <v>175</v>
      </c>
      <c r="O32" s="138">
        <f t="shared" si="3"/>
        <v>15000</v>
      </c>
      <c r="P32" s="138">
        <f t="shared" si="3"/>
        <v>15000</v>
      </c>
      <c r="Q32" s="139">
        <f t="shared" si="3"/>
        <v>15000</v>
      </c>
    </row>
    <row r="33" spans="1:17" ht="51" customHeight="1" x14ac:dyDescent="0.25">
      <c r="A33" s="156"/>
      <c r="B33" s="157"/>
      <c r="C33" s="158"/>
      <c r="D33" s="159"/>
      <c r="E33" s="159"/>
      <c r="F33" s="153" t="s">
        <v>216</v>
      </c>
      <c r="G33" s="153"/>
      <c r="H33" s="153"/>
      <c r="I33" s="154"/>
      <c r="J33" s="134">
        <v>1</v>
      </c>
      <c r="K33" s="134">
        <v>11</v>
      </c>
      <c r="L33" s="155">
        <v>7700000040</v>
      </c>
      <c r="M33" s="136">
        <v>0</v>
      </c>
      <c r="N33" s="145" t="s">
        <v>175</v>
      </c>
      <c r="O33" s="138">
        <f t="shared" si="3"/>
        <v>15000</v>
      </c>
      <c r="P33" s="138">
        <f t="shared" si="3"/>
        <v>15000</v>
      </c>
      <c r="Q33" s="139">
        <f t="shared" si="3"/>
        <v>15000</v>
      </c>
    </row>
    <row r="34" spans="1:17" ht="21" customHeight="1" x14ac:dyDescent="0.25">
      <c r="A34" s="156"/>
      <c r="B34" s="157"/>
      <c r="C34" s="158"/>
      <c r="D34" s="159"/>
      <c r="E34" s="159"/>
      <c r="F34" s="153" t="s">
        <v>217</v>
      </c>
      <c r="G34" s="153"/>
      <c r="H34" s="153"/>
      <c r="I34" s="154"/>
      <c r="J34" s="134">
        <v>1</v>
      </c>
      <c r="K34" s="134">
        <v>11</v>
      </c>
      <c r="L34" s="155">
        <v>7700000040</v>
      </c>
      <c r="M34" s="136">
        <v>870</v>
      </c>
      <c r="N34" s="145" t="s">
        <v>175</v>
      </c>
      <c r="O34" s="138">
        <v>15000</v>
      </c>
      <c r="P34" s="138">
        <v>15000</v>
      </c>
      <c r="Q34" s="139">
        <v>15000</v>
      </c>
    </row>
    <row r="35" spans="1:17" ht="28.5" customHeight="1" x14ac:dyDescent="0.25">
      <c r="A35" s="156"/>
      <c r="B35" s="157"/>
      <c r="C35" s="158"/>
      <c r="D35" s="159"/>
      <c r="E35" s="159"/>
      <c r="F35" s="153" t="s">
        <v>177</v>
      </c>
      <c r="G35" s="153"/>
      <c r="H35" s="153"/>
      <c r="I35" s="154"/>
      <c r="J35" s="134">
        <v>1</v>
      </c>
      <c r="K35" s="134">
        <v>13</v>
      </c>
      <c r="L35" s="155">
        <v>0</v>
      </c>
      <c r="M35" s="136">
        <v>0</v>
      </c>
      <c r="N35" s="145" t="s">
        <v>178</v>
      </c>
      <c r="O35" s="138">
        <f t="shared" ref="O35:Q37" si="4">O36</f>
        <v>1657.5</v>
      </c>
      <c r="P35" s="138">
        <f t="shared" si="4"/>
        <v>2000</v>
      </c>
      <c r="Q35" s="139">
        <f t="shared" si="4"/>
        <v>2000</v>
      </c>
    </row>
    <row r="36" spans="1:17" ht="53.25" customHeight="1" x14ac:dyDescent="0.25">
      <c r="A36" s="156"/>
      <c r="B36" s="157"/>
      <c r="C36" s="158"/>
      <c r="D36" s="159"/>
      <c r="E36" s="159"/>
      <c r="F36" s="153" t="s">
        <v>218</v>
      </c>
      <c r="G36" s="153"/>
      <c r="H36" s="153"/>
      <c r="I36" s="154"/>
      <c r="J36" s="134">
        <v>1</v>
      </c>
      <c r="K36" s="134">
        <v>13</v>
      </c>
      <c r="L36" s="160">
        <v>7700000000</v>
      </c>
      <c r="M36" s="136">
        <v>0</v>
      </c>
      <c r="N36" s="145" t="s">
        <v>178</v>
      </c>
      <c r="O36" s="138">
        <f t="shared" si="4"/>
        <v>1657.5</v>
      </c>
      <c r="P36" s="138">
        <f t="shared" si="4"/>
        <v>2000</v>
      </c>
      <c r="Q36" s="139">
        <f t="shared" si="4"/>
        <v>2000</v>
      </c>
    </row>
    <row r="37" spans="1:17" ht="48.75" customHeight="1" x14ac:dyDescent="0.25">
      <c r="A37" s="156"/>
      <c r="B37" s="157"/>
      <c r="C37" s="158"/>
      <c r="D37" s="159"/>
      <c r="E37" s="159"/>
      <c r="F37" s="153" t="s">
        <v>219</v>
      </c>
      <c r="G37" s="153"/>
      <c r="H37" s="153"/>
      <c r="I37" s="154"/>
      <c r="J37" s="134">
        <v>1</v>
      </c>
      <c r="K37" s="134">
        <v>13</v>
      </c>
      <c r="L37" s="155">
        <v>7700095100</v>
      </c>
      <c r="M37" s="136">
        <v>0</v>
      </c>
      <c r="N37" s="145" t="s">
        <v>178</v>
      </c>
      <c r="O37" s="138">
        <f t="shared" si="4"/>
        <v>1657.5</v>
      </c>
      <c r="P37" s="138">
        <f t="shared" si="4"/>
        <v>2000</v>
      </c>
      <c r="Q37" s="139">
        <f t="shared" si="4"/>
        <v>2000</v>
      </c>
    </row>
    <row r="38" spans="1:17" ht="36.75" customHeight="1" x14ac:dyDescent="0.25">
      <c r="A38" s="161" t="s">
        <v>179</v>
      </c>
      <c r="B38" s="162"/>
      <c r="C38" s="162"/>
      <c r="D38" s="162"/>
      <c r="E38" s="162"/>
      <c r="F38" s="153" t="s">
        <v>220</v>
      </c>
      <c r="G38" s="153"/>
      <c r="H38" s="153"/>
      <c r="I38" s="154"/>
      <c r="J38" s="134">
        <v>1</v>
      </c>
      <c r="K38" s="134">
        <v>13</v>
      </c>
      <c r="L38" s="155">
        <v>7700095100</v>
      </c>
      <c r="M38" s="136">
        <v>850</v>
      </c>
      <c r="N38" s="145" t="s">
        <v>178</v>
      </c>
      <c r="O38" s="138">
        <v>1657.5</v>
      </c>
      <c r="P38" s="138">
        <v>2000</v>
      </c>
      <c r="Q38" s="139">
        <v>2000</v>
      </c>
    </row>
    <row r="39" spans="1:17" ht="33" customHeight="1" x14ac:dyDescent="0.25">
      <c r="A39" s="146"/>
      <c r="B39" s="148"/>
      <c r="C39" s="163" t="s">
        <v>180</v>
      </c>
      <c r="D39" s="159"/>
      <c r="E39" s="159"/>
      <c r="F39" s="143" t="s">
        <v>179</v>
      </c>
      <c r="G39" s="143"/>
      <c r="H39" s="143"/>
      <c r="I39" s="144"/>
      <c r="J39" s="134">
        <v>2</v>
      </c>
      <c r="K39" s="134">
        <v>0</v>
      </c>
      <c r="L39" s="135">
        <v>0</v>
      </c>
      <c r="M39" s="136">
        <v>0</v>
      </c>
      <c r="N39" s="145" t="s">
        <v>175</v>
      </c>
      <c r="O39" s="138">
        <f t="shared" ref="O39:Q42" si="5">O40</f>
        <v>104800</v>
      </c>
      <c r="P39" s="138">
        <f t="shared" si="5"/>
        <v>108300</v>
      </c>
      <c r="Q39" s="139">
        <f t="shared" si="5"/>
        <v>112100</v>
      </c>
    </row>
    <row r="40" spans="1:17" ht="35.25" customHeight="1" x14ac:dyDescent="0.25">
      <c r="A40" s="146"/>
      <c r="B40" s="148"/>
      <c r="C40" s="163"/>
      <c r="D40" s="159"/>
      <c r="E40" s="159"/>
      <c r="F40" s="153" t="s">
        <v>221</v>
      </c>
      <c r="G40" s="153"/>
      <c r="H40" s="153"/>
      <c r="I40" s="154"/>
      <c r="J40" s="134">
        <v>2</v>
      </c>
      <c r="K40" s="134">
        <v>3</v>
      </c>
      <c r="L40" s="135">
        <v>0</v>
      </c>
      <c r="M40" s="136">
        <v>0</v>
      </c>
      <c r="N40" s="145" t="s">
        <v>175</v>
      </c>
      <c r="O40" s="138">
        <f>O42</f>
        <v>104800</v>
      </c>
      <c r="P40" s="138">
        <f>P42</f>
        <v>108300</v>
      </c>
      <c r="Q40" s="139">
        <f>Q42</f>
        <v>112100</v>
      </c>
    </row>
    <row r="41" spans="1:17" ht="115.5" customHeight="1" x14ac:dyDescent="0.25">
      <c r="A41" s="146"/>
      <c r="B41" s="148"/>
      <c r="C41" s="149"/>
      <c r="D41" s="150"/>
      <c r="E41" s="163" t="s">
        <v>222</v>
      </c>
      <c r="F41" s="142" t="s">
        <v>200</v>
      </c>
      <c r="G41" s="143"/>
      <c r="H41" s="143"/>
      <c r="I41" s="144"/>
      <c r="J41" s="134">
        <v>2</v>
      </c>
      <c r="K41" s="134">
        <v>3</v>
      </c>
      <c r="L41" s="135">
        <v>6300000000</v>
      </c>
      <c r="M41" s="136">
        <v>0</v>
      </c>
      <c r="N41" s="145" t="s">
        <v>175</v>
      </c>
      <c r="O41" s="138">
        <f>O42</f>
        <v>104800</v>
      </c>
      <c r="P41" s="138">
        <f>P42</f>
        <v>108300</v>
      </c>
      <c r="Q41" s="139">
        <f>Q42</f>
        <v>112100</v>
      </c>
    </row>
    <row r="42" spans="1:17" ht="68.25" customHeight="1" x14ac:dyDescent="0.25">
      <c r="A42" s="146"/>
      <c r="B42" s="148"/>
      <c r="C42" s="149"/>
      <c r="D42" s="150"/>
      <c r="E42" s="150"/>
      <c r="F42" s="152" t="s">
        <v>222</v>
      </c>
      <c r="G42" s="153"/>
      <c r="H42" s="153"/>
      <c r="I42" s="154"/>
      <c r="J42" s="134">
        <v>2</v>
      </c>
      <c r="K42" s="134">
        <v>3</v>
      </c>
      <c r="L42" s="135">
        <v>6320000000</v>
      </c>
      <c r="M42" s="136">
        <v>0</v>
      </c>
      <c r="N42" s="145" t="s">
        <v>175</v>
      </c>
      <c r="O42" s="138">
        <f t="shared" si="5"/>
        <v>104800</v>
      </c>
      <c r="P42" s="138">
        <f t="shared" si="5"/>
        <v>108300</v>
      </c>
      <c r="Q42" s="139">
        <f t="shared" si="5"/>
        <v>112100</v>
      </c>
    </row>
    <row r="43" spans="1:17" ht="72.75" customHeight="1" x14ac:dyDescent="0.25">
      <c r="A43" s="146"/>
      <c r="B43" s="148"/>
      <c r="C43" s="149"/>
      <c r="D43" s="150"/>
      <c r="E43" s="150"/>
      <c r="F43" s="151" t="s">
        <v>223</v>
      </c>
      <c r="G43" s="151"/>
      <c r="H43" s="151"/>
      <c r="I43" s="151"/>
      <c r="J43" s="134">
        <v>2</v>
      </c>
      <c r="K43" s="134">
        <v>3</v>
      </c>
      <c r="L43" s="135">
        <v>6320051180</v>
      </c>
      <c r="M43" s="136">
        <v>0</v>
      </c>
      <c r="N43" s="145" t="s">
        <v>175</v>
      </c>
      <c r="O43" s="138">
        <f>O44+O45</f>
        <v>104800</v>
      </c>
      <c r="P43" s="138">
        <f>P44+P45</f>
        <v>108300</v>
      </c>
      <c r="Q43" s="139">
        <f>Q44+Q45</f>
        <v>112100</v>
      </c>
    </row>
    <row r="44" spans="1:17" ht="46.5" customHeight="1" x14ac:dyDescent="0.25">
      <c r="A44" s="146"/>
      <c r="B44" s="148"/>
      <c r="C44" s="149"/>
      <c r="D44" s="150"/>
      <c r="E44" s="150"/>
      <c r="F44" s="151" t="s">
        <v>203</v>
      </c>
      <c r="G44" s="151"/>
      <c r="H44" s="151"/>
      <c r="I44" s="151"/>
      <c r="J44" s="134">
        <v>2</v>
      </c>
      <c r="K44" s="134">
        <v>3</v>
      </c>
      <c r="L44" s="135">
        <v>6320051180</v>
      </c>
      <c r="M44" s="136">
        <v>120</v>
      </c>
      <c r="N44" s="145" t="s">
        <v>175</v>
      </c>
      <c r="O44" s="138">
        <v>104160</v>
      </c>
      <c r="P44" s="138">
        <v>104160</v>
      </c>
      <c r="Q44" s="139">
        <v>106764</v>
      </c>
    </row>
    <row r="45" spans="1:17" ht="48" customHeight="1" x14ac:dyDescent="0.25">
      <c r="A45" s="161" t="s">
        <v>181</v>
      </c>
      <c r="B45" s="162"/>
      <c r="C45" s="162"/>
      <c r="D45" s="162"/>
      <c r="E45" s="162"/>
      <c r="F45" s="151" t="s">
        <v>207</v>
      </c>
      <c r="G45" s="151"/>
      <c r="H45" s="151"/>
      <c r="I45" s="151"/>
      <c r="J45" s="134">
        <v>2</v>
      </c>
      <c r="K45" s="134">
        <v>3</v>
      </c>
      <c r="L45" s="135">
        <v>6320051180</v>
      </c>
      <c r="M45" s="136">
        <v>240</v>
      </c>
      <c r="N45" s="145" t="s">
        <v>175</v>
      </c>
      <c r="O45" s="138">
        <v>640</v>
      </c>
      <c r="P45" s="138">
        <v>4140</v>
      </c>
      <c r="Q45" s="139">
        <v>5336</v>
      </c>
    </row>
    <row r="46" spans="1:17" ht="53.25" customHeight="1" x14ac:dyDescent="0.25">
      <c r="A46" s="146"/>
      <c r="B46" s="148"/>
      <c r="C46" s="163" t="s">
        <v>182</v>
      </c>
      <c r="D46" s="159"/>
      <c r="E46" s="159"/>
      <c r="F46" s="143" t="s">
        <v>181</v>
      </c>
      <c r="G46" s="143"/>
      <c r="H46" s="143"/>
      <c r="I46" s="144"/>
      <c r="J46" s="134">
        <v>3</v>
      </c>
      <c r="K46" s="134">
        <v>0</v>
      </c>
      <c r="L46" s="135">
        <v>0</v>
      </c>
      <c r="M46" s="136">
        <v>0</v>
      </c>
      <c r="N46" s="145" t="s">
        <v>183</v>
      </c>
      <c r="O46" s="138">
        <f>O47+O52</f>
        <v>80957.149999999994</v>
      </c>
      <c r="P46" s="138">
        <f>P47+P52</f>
        <v>121419</v>
      </c>
      <c r="Q46" s="139">
        <f>Q47+Q52</f>
        <v>117300</v>
      </c>
    </row>
    <row r="47" spans="1:17" ht="72.75" customHeight="1" x14ac:dyDescent="0.25">
      <c r="A47" s="146"/>
      <c r="B47" s="148"/>
      <c r="C47" s="163"/>
      <c r="D47" s="159"/>
      <c r="E47" s="159"/>
      <c r="F47" s="153" t="s">
        <v>182</v>
      </c>
      <c r="G47" s="153"/>
      <c r="H47" s="153"/>
      <c r="I47" s="154"/>
      <c r="J47" s="134">
        <v>3</v>
      </c>
      <c r="K47" s="134">
        <v>10</v>
      </c>
      <c r="L47" s="135">
        <v>0</v>
      </c>
      <c r="M47" s="136">
        <v>0</v>
      </c>
      <c r="N47" s="137" t="str">
        <f>N48</f>
        <v>-42342,85</v>
      </c>
      <c r="O47" s="138">
        <f>O49</f>
        <v>74957.149999999994</v>
      </c>
      <c r="P47" s="138">
        <f>P49</f>
        <v>117300</v>
      </c>
      <c r="Q47" s="139">
        <f>Q49</f>
        <v>117300</v>
      </c>
    </row>
    <row r="48" spans="1:17" ht="118.5" customHeight="1" x14ac:dyDescent="0.25">
      <c r="A48" s="146"/>
      <c r="B48" s="148"/>
      <c r="C48" s="149"/>
      <c r="D48" s="150"/>
      <c r="E48" s="163" t="s">
        <v>224</v>
      </c>
      <c r="F48" s="142" t="s">
        <v>200</v>
      </c>
      <c r="G48" s="143"/>
      <c r="H48" s="143"/>
      <c r="I48" s="144"/>
      <c r="J48" s="134">
        <v>3</v>
      </c>
      <c r="K48" s="134">
        <v>0</v>
      </c>
      <c r="L48" s="135">
        <v>6300000000</v>
      </c>
      <c r="M48" s="136">
        <v>0</v>
      </c>
      <c r="N48" s="137" t="str">
        <f>N49</f>
        <v>-42342,85</v>
      </c>
      <c r="O48" s="138">
        <f>O49</f>
        <v>74957.149999999994</v>
      </c>
      <c r="P48" s="138">
        <f>P49</f>
        <v>117300</v>
      </c>
      <c r="Q48" s="139">
        <f>Q49</f>
        <v>117300</v>
      </c>
    </row>
    <row r="49" spans="1:17" ht="66" customHeight="1" x14ac:dyDescent="0.25">
      <c r="A49" s="146"/>
      <c r="B49" s="148"/>
      <c r="C49" s="149"/>
      <c r="D49" s="150"/>
      <c r="E49" s="150"/>
      <c r="F49" s="152" t="s">
        <v>224</v>
      </c>
      <c r="G49" s="153"/>
      <c r="H49" s="153"/>
      <c r="I49" s="154"/>
      <c r="J49" s="134">
        <v>3</v>
      </c>
      <c r="K49" s="134">
        <v>10</v>
      </c>
      <c r="L49" s="135">
        <v>6330000000</v>
      </c>
      <c r="M49" s="136">
        <v>0</v>
      </c>
      <c r="N49" s="137" t="str">
        <f>N50</f>
        <v>-42342,85</v>
      </c>
      <c r="O49" s="138">
        <f t="shared" ref="O49:Q50" si="6">O50</f>
        <v>74957.149999999994</v>
      </c>
      <c r="P49" s="138">
        <f t="shared" si="6"/>
        <v>117300</v>
      </c>
      <c r="Q49" s="139">
        <f t="shared" si="6"/>
        <v>117300</v>
      </c>
    </row>
    <row r="50" spans="1:17" ht="79.5" customHeight="1" x14ac:dyDescent="0.25">
      <c r="A50" s="146"/>
      <c r="B50" s="148"/>
      <c r="C50" s="149"/>
      <c r="D50" s="150"/>
      <c r="E50" s="150"/>
      <c r="F50" s="151" t="s">
        <v>225</v>
      </c>
      <c r="G50" s="151"/>
      <c r="H50" s="151"/>
      <c r="I50" s="151"/>
      <c r="J50" s="134">
        <v>3</v>
      </c>
      <c r="K50" s="134">
        <v>10</v>
      </c>
      <c r="L50" s="135">
        <v>6330095020</v>
      </c>
      <c r="M50" s="136">
        <v>0</v>
      </c>
      <c r="N50" s="137" t="str">
        <f>N51</f>
        <v>-42342,85</v>
      </c>
      <c r="O50" s="138">
        <f t="shared" si="6"/>
        <v>74957.149999999994</v>
      </c>
      <c r="P50" s="138">
        <f t="shared" si="6"/>
        <v>117300</v>
      </c>
      <c r="Q50" s="139">
        <f t="shared" si="6"/>
        <v>117300</v>
      </c>
    </row>
    <row r="51" spans="1:17" ht="51.75" customHeight="1" x14ac:dyDescent="0.25">
      <c r="A51" s="146"/>
      <c r="B51" s="148"/>
      <c r="C51" s="149"/>
      <c r="D51" s="149"/>
      <c r="E51" s="149"/>
      <c r="F51" s="151" t="s">
        <v>207</v>
      </c>
      <c r="G51" s="151"/>
      <c r="H51" s="151"/>
      <c r="I51" s="151"/>
      <c r="J51" s="134">
        <v>3</v>
      </c>
      <c r="K51" s="134">
        <v>10</v>
      </c>
      <c r="L51" s="135">
        <v>6330095020</v>
      </c>
      <c r="M51" s="136">
        <v>240</v>
      </c>
      <c r="N51" s="145" t="s">
        <v>183</v>
      </c>
      <c r="O51" s="138">
        <v>74957.149999999994</v>
      </c>
      <c r="P51" s="138">
        <v>117300</v>
      </c>
      <c r="Q51" s="139">
        <v>117300</v>
      </c>
    </row>
    <row r="52" spans="1:17" ht="54" customHeight="1" x14ac:dyDescent="0.25">
      <c r="A52" s="146"/>
      <c r="B52" s="148"/>
      <c r="C52" s="149"/>
      <c r="D52" s="150"/>
      <c r="E52" s="150"/>
      <c r="F52" s="151" t="s">
        <v>184</v>
      </c>
      <c r="G52" s="151"/>
      <c r="H52" s="151"/>
      <c r="I52" s="151"/>
      <c r="J52" s="134">
        <v>3</v>
      </c>
      <c r="K52" s="134">
        <v>14</v>
      </c>
      <c r="L52" s="135">
        <v>0</v>
      </c>
      <c r="M52" s="136">
        <v>0</v>
      </c>
      <c r="N52" s="145" t="s">
        <v>175</v>
      </c>
      <c r="O52" s="138">
        <f t="shared" ref="O52:Q54" si="7">O53</f>
        <v>6000</v>
      </c>
      <c r="P52" s="138">
        <f t="shared" si="7"/>
        <v>4119</v>
      </c>
      <c r="Q52" s="139">
        <f t="shared" si="7"/>
        <v>0</v>
      </c>
    </row>
    <row r="53" spans="1:17" ht="32.25" customHeight="1" x14ac:dyDescent="0.25">
      <c r="A53" s="146"/>
      <c r="B53" s="148"/>
      <c r="C53" s="149"/>
      <c r="D53" s="150"/>
      <c r="E53" s="150"/>
      <c r="F53" s="151" t="s">
        <v>215</v>
      </c>
      <c r="G53" s="151"/>
      <c r="H53" s="151"/>
      <c r="I53" s="151"/>
      <c r="J53" s="134">
        <v>3</v>
      </c>
      <c r="K53" s="134">
        <v>14</v>
      </c>
      <c r="L53" s="135">
        <v>7700000000</v>
      </c>
      <c r="M53" s="136">
        <v>0</v>
      </c>
      <c r="N53" s="145" t="s">
        <v>175</v>
      </c>
      <c r="O53" s="138">
        <f t="shared" si="7"/>
        <v>6000</v>
      </c>
      <c r="P53" s="138">
        <f t="shared" si="7"/>
        <v>4119</v>
      </c>
      <c r="Q53" s="139">
        <f t="shared" si="7"/>
        <v>0</v>
      </c>
    </row>
    <row r="54" spans="1:17" ht="33" customHeight="1" x14ac:dyDescent="0.25">
      <c r="A54" s="146"/>
      <c r="B54" s="148"/>
      <c r="C54" s="149"/>
      <c r="D54" s="150"/>
      <c r="E54" s="150"/>
      <c r="F54" s="151" t="s">
        <v>226</v>
      </c>
      <c r="G54" s="151"/>
      <c r="H54" s="151"/>
      <c r="I54" s="151"/>
      <c r="J54" s="134">
        <v>3</v>
      </c>
      <c r="K54" s="134">
        <v>14</v>
      </c>
      <c r="L54" s="135">
        <v>7700020040</v>
      </c>
      <c r="M54" s="136">
        <v>0</v>
      </c>
      <c r="N54" s="145" t="s">
        <v>175</v>
      </c>
      <c r="O54" s="138">
        <f t="shared" si="7"/>
        <v>6000</v>
      </c>
      <c r="P54" s="138">
        <f t="shared" si="7"/>
        <v>4119</v>
      </c>
      <c r="Q54" s="139">
        <f t="shared" si="7"/>
        <v>0</v>
      </c>
    </row>
    <row r="55" spans="1:17" ht="51.75" customHeight="1" x14ac:dyDescent="0.25">
      <c r="A55" s="161" t="s">
        <v>185</v>
      </c>
      <c r="B55" s="162"/>
      <c r="C55" s="162"/>
      <c r="D55" s="162"/>
      <c r="E55" s="162"/>
      <c r="F55" s="151" t="s">
        <v>207</v>
      </c>
      <c r="G55" s="151"/>
      <c r="H55" s="151"/>
      <c r="I55" s="151"/>
      <c r="J55" s="134">
        <v>3</v>
      </c>
      <c r="K55" s="134">
        <v>14</v>
      </c>
      <c r="L55" s="135">
        <v>7700020040</v>
      </c>
      <c r="M55" s="136">
        <v>240</v>
      </c>
      <c r="N55" s="145" t="s">
        <v>175</v>
      </c>
      <c r="O55" s="138">
        <v>6000</v>
      </c>
      <c r="P55" s="138">
        <v>4119</v>
      </c>
      <c r="Q55" s="139">
        <v>0</v>
      </c>
    </row>
    <row r="56" spans="1:17" ht="25.5" customHeight="1" x14ac:dyDescent="0.25">
      <c r="A56" s="146"/>
      <c r="B56" s="147"/>
      <c r="C56" s="147"/>
      <c r="D56" s="147"/>
      <c r="E56" s="147"/>
      <c r="F56" s="142" t="s">
        <v>185</v>
      </c>
      <c r="G56" s="143"/>
      <c r="H56" s="143"/>
      <c r="I56" s="144"/>
      <c r="J56" s="134">
        <v>4</v>
      </c>
      <c r="K56" s="134">
        <v>0</v>
      </c>
      <c r="L56" s="135">
        <v>0</v>
      </c>
      <c r="M56" s="136">
        <v>0</v>
      </c>
      <c r="N56" s="137" t="str">
        <f>N57</f>
        <v>0,00</v>
      </c>
      <c r="O56" s="138">
        <f t="shared" ref="O56:Q60" si="8">O57</f>
        <v>915767.81</v>
      </c>
      <c r="P56" s="138">
        <f t="shared" si="8"/>
        <v>753000</v>
      </c>
      <c r="Q56" s="139">
        <f>Q57+Q62</f>
        <v>1131000</v>
      </c>
    </row>
    <row r="57" spans="1:17" ht="31.5" customHeight="1" x14ac:dyDescent="0.25">
      <c r="A57" s="146"/>
      <c r="B57" s="147"/>
      <c r="C57" s="147"/>
      <c r="D57" s="164"/>
      <c r="E57" s="165"/>
      <c r="F57" s="133" t="s">
        <v>186</v>
      </c>
      <c r="G57" s="133"/>
      <c r="H57" s="133"/>
      <c r="I57" s="133"/>
      <c r="J57" s="134">
        <v>4</v>
      </c>
      <c r="K57" s="134">
        <v>9</v>
      </c>
      <c r="L57" s="135">
        <v>0</v>
      </c>
      <c r="M57" s="136">
        <v>0</v>
      </c>
      <c r="N57" s="137" t="str">
        <f>N59</f>
        <v>0,00</v>
      </c>
      <c r="O57" s="138">
        <f>O59</f>
        <v>915767.81</v>
      </c>
      <c r="P57" s="138">
        <f>P59</f>
        <v>753000</v>
      </c>
      <c r="Q57" s="139">
        <f>Q59</f>
        <v>768000</v>
      </c>
    </row>
    <row r="58" spans="1:17" ht="117" customHeight="1" x14ac:dyDescent="0.25">
      <c r="A58" s="146"/>
      <c r="B58" s="148"/>
      <c r="C58" s="149"/>
      <c r="D58" s="163" t="s">
        <v>227</v>
      </c>
      <c r="E58" s="159"/>
      <c r="F58" s="142" t="s">
        <v>200</v>
      </c>
      <c r="G58" s="143"/>
      <c r="H58" s="143"/>
      <c r="I58" s="144"/>
      <c r="J58" s="134">
        <v>4</v>
      </c>
      <c r="K58" s="134">
        <v>9</v>
      </c>
      <c r="L58" s="135">
        <v>6300000000</v>
      </c>
      <c r="M58" s="136">
        <v>0</v>
      </c>
      <c r="N58" s="137" t="str">
        <f>N59</f>
        <v>0,00</v>
      </c>
      <c r="O58" s="138">
        <f>O59</f>
        <v>915767.81</v>
      </c>
      <c r="P58" s="138">
        <f>P59</f>
        <v>753000</v>
      </c>
      <c r="Q58" s="139">
        <f>Q59</f>
        <v>768000</v>
      </c>
    </row>
    <row r="59" spans="1:17" ht="62.25" customHeight="1" x14ac:dyDescent="0.25">
      <c r="A59" s="146"/>
      <c r="B59" s="148"/>
      <c r="C59" s="149"/>
      <c r="D59" s="150"/>
      <c r="E59" s="163" t="s">
        <v>228</v>
      </c>
      <c r="F59" s="153" t="s">
        <v>227</v>
      </c>
      <c r="G59" s="153"/>
      <c r="H59" s="153"/>
      <c r="I59" s="154"/>
      <c r="J59" s="134">
        <v>4</v>
      </c>
      <c r="K59" s="134">
        <v>9</v>
      </c>
      <c r="L59" s="135">
        <v>6340000000</v>
      </c>
      <c r="M59" s="136">
        <v>0</v>
      </c>
      <c r="N59" s="137" t="str">
        <f>N60</f>
        <v>0,00</v>
      </c>
      <c r="O59" s="138">
        <f t="shared" si="8"/>
        <v>915767.81</v>
      </c>
      <c r="P59" s="138">
        <f t="shared" si="8"/>
        <v>753000</v>
      </c>
      <c r="Q59" s="139">
        <f t="shared" si="8"/>
        <v>768000</v>
      </c>
    </row>
    <row r="60" spans="1:17" ht="63" customHeight="1" x14ac:dyDescent="0.25">
      <c r="A60" s="146"/>
      <c r="B60" s="148"/>
      <c r="C60" s="149"/>
      <c r="D60" s="150"/>
      <c r="E60" s="150"/>
      <c r="F60" s="152" t="s">
        <v>228</v>
      </c>
      <c r="G60" s="153"/>
      <c r="H60" s="153"/>
      <c r="I60" s="154"/>
      <c r="J60" s="134">
        <v>4</v>
      </c>
      <c r="K60" s="134">
        <v>9</v>
      </c>
      <c r="L60" s="135">
        <v>6340095280</v>
      </c>
      <c r="M60" s="136">
        <v>0</v>
      </c>
      <c r="N60" s="137" t="str">
        <f>N61</f>
        <v>0,00</v>
      </c>
      <c r="O60" s="138">
        <f t="shared" si="8"/>
        <v>915767.81</v>
      </c>
      <c r="P60" s="138">
        <f t="shared" si="8"/>
        <v>753000</v>
      </c>
      <c r="Q60" s="139">
        <f t="shared" si="8"/>
        <v>768000</v>
      </c>
    </row>
    <row r="61" spans="1:17" ht="54" customHeight="1" x14ac:dyDescent="0.25">
      <c r="A61" s="156"/>
      <c r="B61" s="157"/>
      <c r="C61" s="158"/>
      <c r="D61" s="159"/>
      <c r="E61" s="159"/>
      <c r="F61" s="151" t="s">
        <v>207</v>
      </c>
      <c r="G61" s="151"/>
      <c r="H61" s="151"/>
      <c r="I61" s="151"/>
      <c r="J61" s="134">
        <v>4</v>
      </c>
      <c r="K61" s="134">
        <v>9</v>
      </c>
      <c r="L61" s="135">
        <v>6340095280</v>
      </c>
      <c r="M61" s="136">
        <v>240</v>
      </c>
      <c r="N61" s="145" t="s">
        <v>175</v>
      </c>
      <c r="O61" s="138">
        <v>915767.81</v>
      </c>
      <c r="P61" s="138">
        <v>753000</v>
      </c>
      <c r="Q61" s="139">
        <v>768000</v>
      </c>
    </row>
    <row r="62" spans="1:17" ht="45" customHeight="1" x14ac:dyDescent="0.25">
      <c r="A62" s="156"/>
      <c r="B62" s="157"/>
      <c r="C62" s="158"/>
      <c r="D62" s="159"/>
      <c r="E62" s="159"/>
      <c r="F62" s="143" t="s">
        <v>187</v>
      </c>
      <c r="G62" s="143"/>
      <c r="H62" s="143"/>
      <c r="I62" s="144"/>
      <c r="J62" s="134">
        <v>4</v>
      </c>
      <c r="K62" s="134">
        <v>12</v>
      </c>
      <c r="L62" s="135">
        <v>6300000000</v>
      </c>
      <c r="M62" s="136">
        <v>0</v>
      </c>
      <c r="N62" s="145" t="s">
        <v>175</v>
      </c>
      <c r="O62" s="138">
        <f>O64</f>
        <v>0</v>
      </c>
      <c r="P62" s="138">
        <f>P64</f>
        <v>0</v>
      </c>
      <c r="Q62" s="139">
        <f>Q64</f>
        <v>363000</v>
      </c>
    </row>
    <row r="63" spans="1:17" ht="114.75" customHeight="1" x14ac:dyDescent="0.25">
      <c r="A63" s="156"/>
      <c r="B63" s="157"/>
      <c r="C63" s="158"/>
      <c r="D63" s="159"/>
      <c r="E63" s="159"/>
      <c r="F63" s="142" t="s">
        <v>200</v>
      </c>
      <c r="G63" s="143"/>
      <c r="H63" s="143"/>
      <c r="I63" s="144"/>
      <c r="J63" s="134">
        <v>4</v>
      </c>
      <c r="K63" s="134">
        <v>12</v>
      </c>
      <c r="L63" s="135">
        <v>6300000000</v>
      </c>
      <c r="M63" s="136">
        <v>0</v>
      </c>
      <c r="N63" s="145" t="s">
        <v>175</v>
      </c>
      <c r="O63" s="138">
        <v>0</v>
      </c>
      <c r="P63" s="138">
        <v>0</v>
      </c>
      <c r="Q63" s="139">
        <f>Q64</f>
        <v>363000</v>
      </c>
    </row>
    <row r="64" spans="1:17" ht="77.25" customHeight="1" x14ac:dyDescent="0.25">
      <c r="A64" s="156"/>
      <c r="B64" s="157"/>
      <c r="C64" s="158"/>
      <c r="D64" s="159"/>
      <c r="E64" s="159"/>
      <c r="F64" s="153" t="s">
        <v>229</v>
      </c>
      <c r="G64" s="166"/>
      <c r="H64" s="166"/>
      <c r="I64" s="167"/>
      <c r="J64" s="134">
        <v>4</v>
      </c>
      <c r="K64" s="134">
        <v>12</v>
      </c>
      <c r="L64" s="135">
        <v>6380000000</v>
      </c>
      <c r="M64" s="136">
        <v>0</v>
      </c>
      <c r="N64" s="145" t="s">
        <v>175</v>
      </c>
      <c r="O64" s="138">
        <f t="shared" ref="O64:Q65" si="9">O65</f>
        <v>0</v>
      </c>
      <c r="P64" s="138">
        <f t="shared" si="9"/>
        <v>0</v>
      </c>
      <c r="Q64" s="139">
        <f t="shared" si="9"/>
        <v>363000</v>
      </c>
    </row>
    <row r="65" spans="1:17" ht="165.75" customHeight="1" x14ac:dyDescent="0.25">
      <c r="A65" s="156"/>
      <c r="B65" s="157"/>
      <c r="C65" s="158"/>
      <c r="D65" s="159"/>
      <c r="E65" s="159"/>
      <c r="F65" s="153" t="s">
        <v>230</v>
      </c>
      <c r="G65" s="153"/>
      <c r="H65" s="153"/>
      <c r="I65" s="154"/>
      <c r="J65" s="134">
        <v>4</v>
      </c>
      <c r="K65" s="134">
        <v>12</v>
      </c>
      <c r="L65" s="135" t="s">
        <v>231</v>
      </c>
      <c r="M65" s="136">
        <v>0</v>
      </c>
      <c r="N65" s="145" t="s">
        <v>175</v>
      </c>
      <c r="O65" s="138">
        <f t="shared" si="9"/>
        <v>0</v>
      </c>
      <c r="P65" s="138">
        <f t="shared" si="9"/>
        <v>0</v>
      </c>
      <c r="Q65" s="139">
        <f t="shared" si="9"/>
        <v>363000</v>
      </c>
    </row>
    <row r="66" spans="1:17" ht="47.25" customHeight="1" x14ac:dyDescent="0.25">
      <c r="A66" s="161" t="s">
        <v>188</v>
      </c>
      <c r="B66" s="162"/>
      <c r="C66" s="162"/>
      <c r="D66" s="162"/>
      <c r="E66" s="162"/>
      <c r="F66" s="151" t="s">
        <v>207</v>
      </c>
      <c r="G66" s="151"/>
      <c r="H66" s="151"/>
      <c r="I66" s="151"/>
      <c r="J66" s="134">
        <v>4</v>
      </c>
      <c r="K66" s="134">
        <v>12</v>
      </c>
      <c r="L66" s="135" t="s">
        <v>231</v>
      </c>
      <c r="M66" s="136">
        <v>240</v>
      </c>
      <c r="N66" s="145" t="s">
        <v>175</v>
      </c>
      <c r="O66" s="138">
        <v>0</v>
      </c>
      <c r="P66" s="138">
        <v>0</v>
      </c>
      <c r="Q66" s="139">
        <v>363000</v>
      </c>
    </row>
    <row r="67" spans="1:17" ht="31.5" customHeight="1" x14ac:dyDescent="0.25">
      <c r="A67" s="140"/>
      <c r="B67" s="168"/>
      <c r="C67" s="163" t="s">
        <v>189</v>
      </c>
      <c r="D67" s="159"/>
      <c r="E67" s="159"/>
      <c r="F67" s="143" t="s">
        <v>188</v>
      </c>
      <c r="G67" s="143"/>
      <c r="H67" s="143"/>
      <c r="I67" s="144"/>
      <c r="J67" s="134">
        <v>5</v>
      </c>
      <c r="K67" s="134">
        <v>0</v>
      </c>
      <c r="L67" s="135">
        <v>0</v>
      </c>
      <c r="M67" s="136">
        <v>0</v>
      </c>
      <c r="N67" s="145" t="s">
        <v>190</v>
      </c>
      <c r="O67" s="138">
        <f t="shared" ref="O67:Q71" si="10">O68</f>
        <v>1202834.8500000001</v>
      </c>
      <c r="P67" s="138">
        <f t="shared" si="10"/>
        <v>0</v>
      </c>
      <c r="Q67" s="139">
        <f t="shared" si="10"/>
        <v>15400</v>
      </c>
    </row>
    <row r="68" spans="1:17" ht="39.75" customHeight="1" x14ac:dyDescent="0.25">
      <c r="A68" s="140"/>
      <c r="B68" s="168"/>
      <c r="C68" s="163"/>
      <c r="D68" s="159"/>
      <c r="E68" s="159"/>
      <c r="F68" s="153" t="s">
        <v>189</v>
      </c>
      <c r="G68" s="153"/>
      <c r="H68" s="153"/>
      <c r="I68" s="154"/>
      <c r="J68" s="134">
        <v>5</v>
      </c>
      <c r="K68" s="134">
        <v>3</v>
      </c>
      <c r="L68" s="135">
        <v>0</v>
      </c>
      <c r="M68" s="136">
        <v>0</v>
      </c>
      <c r="N68" s="145" t="s">
        <v>190</v>
      </c>
      <c r="O68" s="138">
        <f>O70</f>
        <v>1202834.8500000001</v>
      </c>
      <c r="P68" s="138">
        <f>P70</f>
        <v>0</v>
      </c>
      <c r="Q68" s="139">
        <f>Q70</f>
        <v>15400</v>
      </c>
    </row>
    <row r="69" spans="1:17" ht="114" customHeight="1" x14ac:dyDescent="0.25">
      <c r="A69" s="146"/>
      <c r="B69" s="148"/>
      <c r="C69" s="149"/>
      <c r="D69" s="150"/>
      <c r="E69" s="163" t="s">
        <v>232</v>
      </c>
      <c r="F69" s="142" t="s">
        <v>233</v>
      </c>
      <c r="G69" s="143"/>
      <c r="H69" s="143"/>
      <c r="I69" s="144"/>
      <c r="J69" s="134">
        <v>5</v>
      </c>
      <c r="K69" s="134">
        <v>3</v>
      </c>
      <c r="L69" s="135">
        <v>6300000000</v>
      </c>
      <c r="M69" s="136">
        <v>0</v>
      </c>
      <c r="N69" s="145" t="s">
        <v>190</v>
      </c>
      <c r="O69" s="138">
        <f>O70</f>
        <v>1202834.8500000001</v>
      </c>
      <c r="P69" s="138">
        <f>P70</f>
        <v>0</v>
      </c>
      <c r="Q69" s="139">
        <f>Q70</f>
        <v>15400</v>
      </c>
    </row>
    <row r="70" spans="1:17" ht="51.75" customHeight="1" x14ac:dyDescent="0.25">
      <c r="A70" s="146"/>
      <c r="B70" s="148"/>
      <c r="C70" s="149"/>
      <c r="D70" s="150"/>
      <c r="E70" s="150"/>
      <c r="F70" s="152" t="s">
        <v>232</v>
      </c>
      <c r="G70" s="153"/>
      <c r="H70" s="153"/>
      <c r="I70" s="154"/>
      <c r="J70" s="134">
        <v>5</v>
      </c>
      <c r="K70" s="134">
        <v>3</v>
      </c>
      <c r="L70" s="135">
        <v>6350000000</v>
      </c>
      <c r="M70" s="136">
        <v>0</v>
      </c>
      <c r="N70" s="145" t="s">
        <v>190</v>
      </c>
      <c r="O70" s="138">
        <f>O71+O74</f>
        <v>1202834.8500000001</v>
      </c>
      <c r="P70" s="138">
        <f>P71</f>
        <v>0</v>
      </c>
      <c r="Q70" s="139">
        <f t="shared" si="10"/>
        <v>15400</v>
      </c>
    </row>
    <row r="71" spans="1:17" ht="69.75" customHeight="1" x14ac:dyDescent="0.25">
      <c r="A71" s="146"/>
      <c r="B71" s="148"/>
      <c r="C71" s="149"/>
      <c r="D71" s="150"/>
      <c r="E71" s="150"/>
      <c r="F71" s="151" t="s">
        <v>234</v>
      </c>
      <c r="G71" s="151"/>
      <c r="H71" s="151"/>
      <c r="I71" s="151"/>
      <c r="J71" s="134">
        <v>5</v>
      </c>
      <c r="K71" s="134">
        <v>3</v>
      </c>
      <c r="L71" s="135">
        <v>6350095310</v>
      </c>
      <c r="M71" s="136">
        <v>0</v>
      </c>
      <c r="N71" s="169">
        <v>24.85</v>
      </c>
      <c r="O71" s="138">
        <f t="shared" si="10"/>
        <v>21994.85</v>
      </c>
      <c r="P71" s="138">
        <f t="shared" si="10"/>
        <v>0</v>
      </c>
      <c r="Q71" s="139">
        <f t="shared" si="10"/>
        <v>15400</v>
      </c>
    </row>
    <row r="72" spans="1:17" ht="70.5" customHeight="1" x14ac:dyDescent="0.25">
      <c r="A72" s="156"/>
      <c r="B72" s="157"/>
      <c r="C72" s="158"/>
      <c r="D72" s="159"/>
      <c r="E72" s="159"/>
      <c r="F72" s="151" t="s">
        <v>207</v>
      </c>
      <c r="G72" s="151"/>
      <c r="H72" s="151"/>
      <c r="I72" s="151"/>
      <c r="J72" s="134">
        <v>5</v>
      </c>
      <c r="K72" s="134">
        <v>3</v>
      </c>
      <c r="L72" s="135">
        <v>6350095310</v>
      </c>
      <c r="M72" s="136">
        <v>240</v>
      </c>
      <c r="N72" s="145" t="s">
        <v>190</v>
      </c>
      <c r="O72" s="138">
        <v>21994.85</v>
      </c>
      <c r="P72" s="138">
        <v>0</v>
      </c>
      <c r="Q72" s="139">
        <v>15400</v>
      </c>
    </row>
    <row r="73" spans="1:17" ht="65.25" customHeight="1" x14ac:dyDescent="0.25">
      <c r="A73" s="156"/>
      <c r="B73" s="157"/>
      <c r="C73" s="158"/>
      <c r="D73" s="159"/>
      <c r="E73" s="159"/>
      <c r="F73" s="152" t="s">
        <v>235</v>
      </c>
      <c r="G73" s="153"/>
      <c r="H73" s="153"/>
      <c r="I73" s="154"/>
      <c r="J73" s="134">
        <v>5</v>
      </c>
      <c r="K73" s="134">
        <v>3</v>
      </c>
      <c r="L73" s="135" t="s">
        <v>236</v>
      </c>
      <c r="M73" s="136">
        <v>0</v>
      </c>
      <c r="N73" s="145" t="s">
        <v>175</v>
      </c>
      <c r="O73" s="138">
        <f>O74</f>
        <v>1180840</v>
      </c>
      <c r="P73" s="138">
        <f>P74</f>
        <v>0</v>
      </c>
      <c r="Q73" s="139">
        <f>Q74</f>
        <v>0</v>
      </c>
    </row>
    <row r="74" spans="1:17" ht="49.5" customHeight="1" x14ac:dyDescent="0.25">
      <c r="A74" s="161" t="s">
        <v>191</v>
      </c>
      <c r="B74" s="162"/>
      <c r="C74" s="162"/>
      <c r="D74" s="162"/>
      <c r="E74" s="162"/>
      <c r="F74" s="151" t="s">
        <v>207</v>
      </c>
      <c r="G74" s="151"/>
      <c r="H74" s="151"/>
      <c r="I74" s="151"/>
      <c r="J74" s="134">
        <v>5</v>
      </c>
      <c r="K74" s="134">
        <v>3</v>
      </c>
      <c r="L74" s="135" t="s">
        <v>236</v>
      </c>
      <c r="M74" s="136">
        <v>240</v>
      </c>
      <c r="N74" s="145" t="s">
        <v>175</v>
      </c>
      <c r="O74" s="138">
        <v>1180840</v>
      </c>
      <c r="P74" s="138">
        <v>0</v>
      </c>
      <c r="Q74" s="139">
        <v>0</v>
      </c>
    </row>
    <row r="75" spans="1:17" ht="15.75" customHeight="1" x14ac:dyDescent="0.25">
      <c r="A75" s="140"/>
      <c r="B75" s="168"/>
      <c r="C75" s="163" t="s">
        <v>192</v>
      </c>
      <c r="D75" s="159"/>
      <c r="E75" s="159"/>
      <c r="F75" s="170" t="s">
        <v>191</v>
      </c>
      <c r="G75" s="170"/>
      <c r="H75" s="170"/>
      <c r="I75" s="171"/>
      <c r="J75" s="134">
        <v>8</v>
      </c>
      <c r="K75" s="134">
        <v>0</v>
      </c>
      <c r="L75" s="135">
        <v>0</v>
      </c>
      <c r="M75" s="136">
        <v>0</v>
      </c>
      <c r="N75" s="137">
        <f>N76</f>
        <v>0</v>
      </c>
      <c r="O75" s="138" t="e">
        <f t="shared" ref="O75:Q75" si="11">O76</f>
        <v>#REF!</v>
      </c>
      <c r="P75" s="138" t="e">
        <f t="shared" si="11"/>
        <v>#REF!</v>
      </c>
      <c r="Q75" s="139">
        <f t="shared" si="11"/>
        <v>2261050</v>
      </c>
    </row>
    <row r="76" spans="1:17" ht="28.5" customHeight="1" x14ac:dyDescent="0.25">
      <c r="A76" s="140"/>
      <c r="B76" s="168"/>
      <c r="C76" s="150"/>
      <c r="D76" s="150"/>
      <c r="E76" s="150"/>
      <c r="F76" s="152" t="s">
        <v>192</v>
      </c>
      <c r="G76" s="153"/>
      <c r="H76" s="153"/>
      <c r="I76" s="154"/>
      <c r="J76" s="134">
        <v>8</v>
      </c>
      <c r="K76" s="134">
        <v>1</v>
      </c>
      <c r="L76" s="135">
        <v>0</v>
      </c>
      <c r="M76" s="136">
        <v>0</v>
      </c>
      <c r="N76" s="172">
        <v>0</v>
      </c>
      <c r="O76" s="138" t="e">
        <f>O78</f>
        <v>#REF!</v>
      </c>
      <c r="P76" s="138" t="e">
        <f>P78</f>
        <v>#REF!</v>
      </c>
      <c r="Q76" s="138">
        <f>Q78</f>
        <v>2261050</v>
      </c>
    </row>
    <row r="77" spans="1:17" ht="117" customHeight="1" x14ac:dyDescent="0.25">
      <c r="A77" s="146"/>
      <c r="B77" s="148"/>
      <c r="C77" s="173"/>
      <c r="D77" s="150"/>
      <c r="E77" s="163" t="s">
        <v>237</v>
      </c>
      <c r="F77" s="133" t="s">
        <v>200</v>
      </c>
      <c r="G77" s="133"/>
      <c r="H77" s="133"/>
      <c r="I77" s="133"/>
      <c r="J77" s="134">
        <v>8</v>
      </c>
      <c r="K77" s="134">
        <v>1</v>
      </c>
      <c r="L77" s="135">
        <v>6300000000</v>
      </c>
      <c r="M77" s="136">
        <v>0</v>
      </c>
      <c r="N77" s="172" t="str">
        <f>N78</f>
        <v>20130,97</v>
      </c>
      <c r="O77" s="138" t="e">
        <f>O78</f>
        <v>#REF!</v>
      </c>
      <c r="P77" s="138" t="e">
        <f>P78</f>
        <v>#REF!</v>
      </c>
      <c r="Q77" s="138">
        <f>Q78</f>
        <v>2261050</v>
      </c>
    </row>
    <row r="78" spans="1:17" ht="57" customHeight="1" x14ac:dyDescent="0.25">
      <c r="A78" s="146"/>
      <c r="B78" s="148"/>
      <c r="C78" s="173"/>
      <c r="D78" s="150"/>
      <c r="E78" s="150"/>
      <c r="F78" s="152" t="s">
        <v>237</v>
      </c>
      <c r="G78" s="153"/>
      <c r="H78" s="153"/>
      <c r="I78" s="154"/>
      <c r="J78" s="134">
        <v>8</v>
      </c>
      <c r="K78" s="134">
        <v>1</v>
      </c>
      <c r="L78" s="135">
        <v>6360000000</v>
      </c>
      <c r="M78" s="136">
        <v>0</v>
      </c>
      <c r="N78" s="145" t="s">
        <v>238</v>
      </c>
      <c r="O78" s="138" t="e">
        <f>O81+#REF!+O83</f>
        <v>#REF!</v>
      </c>
      <c r="P78" s="138" t="e">
        <f>P81+#REF!</f>
        <v>#REF!</v>
      </c>
      <c r="Q78" s="138">
        <v>2261050</v>
      </c>
    </row>
    <row r="79" spans="1:17" ht="105" customHeight="1" x14ac:dyDescent="0.25">
      <c r="A79" s="146"/>
      <c r="B79" s="148"/>
      <c r="C79" s="173"/>
      <c r="D79" s="150"/>
      <c r="E79" s="150"/>
      <c r="F79" s="152" t="s">
        <v>239</v>
      </c>
      <c r="G79" s="153"/>
      <c r="H79" s="153"/>
      <c r="I79" s="154"/>
      <c r="J79" s="134">
        <v>8</v>
      </c>
      <c r="K79" s="134">
        <v>1</v>
      </c>
      <c r="L79" s="135">
        <v>6360075080</v>
      </c>
      <c r="M79" s="136">
        <v>0</v>
      </c>
      <c r="N79" s="145" t="s">
        <v>175</v>
      </c>
      <c r="O79" s="138">
        <v>1923240</v>
      </c>
      <c r="P79" s="138">
        <v>2261050</v>
      </c>
      <c r="Q79" s="138">
        <v>2261050</v>
      </c>
    </row>
    <row r="80" spans="1:17" ht="32.25" customHeight="1" x14ac:dyDescent="0.25">
      <c r="A80" s="146"/>
      <c r="B80" s="148"/>
      <c r="C80" s="173"/>
      <c r="D80" s="150"/>
      <c r="E80" s="150"/>
      <c r="F80" s="151" t="s">
        <v>154</v>
      </c>
      <c r="G80" s="151"/>
      <c r="H80" s="151"/>
      <c r="I80" s="151"/>
      <c r="J80" s="134">
        <v>8</v>
      </c>
      <c r="K80" s="134">
        <v>1</v>
      </c>
      <c r="L80" s="135">
        <v>6360075080</v>
      </c>
      <c r="M80" s="136">
        <v>540</v>
      </c>
      <c r="N80" s="145" t="s">
        <v>175</v>
      </c>
      <c r="O80" s="138">
        <v>1923240</v>
      </c>
      <c r="P80" s="138">
        <v>2261050</v>
      </c>
      <c r="Q80" s="138">
        <v>2261050</v>
      </c>
    </row>
    <row r="81" spans="1:17" ht="92.25" customHeight="1" x14ac:dyDescent="0.25">
      <c r="A81" s="146"/>
      <c r="B81" s="148"/>
      <c r="C81" s="173"/>
      <c r="D81" s="150"/>
      <c r="E81" s="163" t="s">
        <v>207</v>
      </c>
      <c r="F81" s="151" t="s">
        <v>240</v>
      </c>
      <c r="G81" s="151"/>
      <c r="H81" s="151"/>
      <c r="I81" s="151"/>
      <c r="J81" s="134">
        <v>8</v>
      </c>
      <c r="K81" s="134">
        <v>1</v>
      </c>
      <c r="L81" s="135">
        <v>6360095220</v>
      </c>
      <c r="M81" s="136">
        <v>0</v>
      </c>
      <c r="N81" s="145" t="s">
        <v>175</v>
      </c>
      <c r="O81" s="138">
        <f>O82</f>
        <v>538328.32999999996</v>
      </c>
      <c r="P81" s="138">
        <v>5581</v>
      </c>
      <c r="Q81" s="138">
        <v>0</v>
      </c>
    </row>
    <row r="82" spans="1:17" ht="54.75" customHeight="1" x14ac:dyDescent="0.25">
      <c r="A82" s="174"/>
      <c r="B82" s="175"/>
      <c r="C82" s="176"/>
      <c r="D82" s="150"/>
      <c r="E82" s="150"/>
      <c r="F82" s="152" t="s">
        <v>207</v>
      </c>
      <c r="G82" s="153"/>
      <c r="H82" s="153"/>
      <c r="I82" s="154"/>
      <c r="J82" s="134">
        <v>8</v>
      </c>
      <c r="K82" s="134">
        <v>1</v>
      </c>
      <c r="L82" s="135">
        <v>6360095220</v>
      </c>
      <c r="M82" s="136">
        <v>240</v>
      </c>
      <c r="N82" s="137">
        <v>238676.36</v>
      </c>
      <c r="O82" s="138">
        <v>538328.32999999996</v>
      </c>
      <c r="P82" s="138">
        <v>5581</v>
      </c>
      <c r="Q82" s="138">
        <v>0</v>
      </c>
    </row>
    <row r="83" spans="1:17" ht="53.25" customHeight="1" x14ac:dyDescent="0.25">
      <c r="A83" s="174"/>
      <c r="B83" s="175"/>
      <c r="C83" s="176"/>
      <c r="D83" s="150"/>
      <c r="E83" s="150"/>
      <c r="F83" s="152" t="s">
        <v>241</v>
      </c>
      <c r="G83" s="153"/>
      <c r="H83" s="153"/>
      <c r="I83" s="154"/>
      <c r="J83" s="134">
        <v>8</v>
      </c>
      <c r="K83" s="134">
        <v>1</v>
      </c>
      <c r="L83" s="135">
        <v>6360097030</v>
      </c>
      <c r="M83" s="136">
        <v>0</v>
      </c>
      <c r="N83" s="145" t="s">
        <v>175</v>
      </c>
      <c r="O83" s="138">
        <f>O84</f>
        <v>337810</v>
      </c>
      <c r="P83" s="138">
        <f>P84</f>
        <v>0</v>
      </c>
      <c r="Q83" s="138">
        <f>Q84</f>
        <v>0</v>
      </c>
    </row>
    <row r="84" spans="1:17" ht="15.75" x14ac:dyDescent="0.25">
      <c r="A84" s="174"/>
      <c r="B84" s="175"/>
      <c r="C84" s="176"/>
      <c r="D84" s="150"/>
      <c r="E84" s="150"/>
      <c r="F84" s="151" t="s">
        <v>154</v>
      </c>
      <c r="G84" s="151"/>
      <c r="H84" s="151"/>
      <c r="I84" s="151"/>
      <c r="J84" s="134">
        <v>8</v>
      </c>
      <c r="K84" s="134">
        <v>1</v>
      </c>
      <c r="L84" s="135">
        <v>6360097030</v>
      </c>
      <c r="M84" s="136">
        <v>540</v>
      </c>
      <c r="N84" s="145" t="s">
        <v>175</v>
      </c>
      <c r="O84" s="138">
        <v>337810</v>
      </c>
      <c r="P84" s="138">
        <v>0</v>
      </c>
      <c r="Q84" s="138">
        <v>0</v>
      </c>
    </row>
    <row r="85" spans="1:17" ht="15.75" x14ac:dyDescent="0.25">
      <c r="A85" s="174"/>
      <c r="B85" s="175"/>
      <c r="C85" s="176"/>
      <c r="D85" s="150"/>
      <c r="E85" s="150"/>
      <c r="F85" s="151" t="s">
        <v>242</v>
      </c>
      <c r="G85" s="151"/>
      <c r="H85" s="151"/>
      <c r="I85" s="151"/>
      <c r="J85" s="134">
        <v>10</v>
      </c>
      <c r="K85" s="134">
        <v>0</v>
      </c>
      <c r="L85" s="135">
        <v>0</v>
      </c>
      <c r="M85" s="136">
        <v>0</v>
      </c>
      <c r="N85" s="177">
        <f>N86</f>
        <v>0</v>
      </c>
      <c r="O85" s="138">
        <f t="shared" ref="O85:Q85" si="12">O86</f>
        <v>40000</v>
      </c>
      <c r="P85" s="138">
        <f t="shared" si="12"/>
        <v>113000</v>
      </c>
      <c r="Q85" s="138">
        <f t="shared" si="12"/>
        <v>111000</v>
      </c>
    </row>
    <row r="86" spans="1:17" ht="40.5" customHeight="1" x14ac:dyDescent="0.25">
      <c r="A86" s="174"/>
      <c r="B86" s="175"/>
      <c r="C86" s="176"/>
      <c r="D86" s="150"/>
      <c r="E86" s="150"/>
      <c r="F86" s="151" t="s">
        <v>243</v>
      </c>
      <c r="G86" s="151"/>
      <c r="H86" s="151"/>
      <c r="I86" s="151"/>
      <c r="J86" s="134">
        <v>10</v>
      </c>
      <c r="K86" s="134">
        <v>1</v>
      </c>
      <c r="L86" s="135">
        <v>0</v>
      </c>
      <c r="M86" s="136">
        <v>0</v>
      </c>
      <c r="N86" s="177">
        <f>N88</f>
        <v>0</v>
      </c>
      <c r="O86" s="138">
        <f>O88</f>
        <v>40000</v>
      </c>
      <c r="P86" s="138">
        <f>P88</f>
        <v>113000</v>
      </c>
      <c r="Q86" s="138">
        <f>Q88</f>
        <v>111000</v>
      </c>
    </row>
    <row r="87" spans="1:17" ht="119.25" customHeight="1" x14ac:dyDescent="0.25">
      <c r="A87" s="174"/>
      <c r="B87" s="175"/>
      <c r="C87" s="176"/>
      <c r="D87" s="150"/>
      <c r="E87" s="150"/>
      <c r="F87" s="142" t="s">
        <v>200</v>
      </c>
      <c r="G87" s="143"/>
      <c r="H87" s="143"/>
      <c r="I87" s="144"/>
      <c r="J87" s="134">
        <v>10</v>
      </c>
      <c r="K87" s="134">
        <v>1</v>
      </c>
      <c r="L87" s="135">
        <v>6300000000</v>
      </c>
      <c r="M87" s="136">
        <v>0</v>
      </c>
      <c r="N87" s="177">
        <f>N88</f>
        <v>0</v>
      </c>
      <c r="O87" s="138">
        <f>O88</f>
        <v>40000</v>
      </c>
      <c r="P87" s="138">
        <f>P88</f>
        <v>113000</v>
      </c>
      <c r="Q87" s="138">
        <f>Q88</f>
        <v>111000</v>
      </c>
    </row>
    <row r="88" spans="1:17" ht="72.75" customHeight="1" x14ac:dyDescent="0.25">
      <c r="A88" s="174"/>
      <c r="B88" s="175"/>
      <c r="C88" s="176"/>
      <c r="D88" s="150"/>
      <c r="E88" s="150"/>
      <c r="F88" s="151" t="s">
        <v>201</v>
      </c>
      <c r="G88" s="151"/>
      <c r="H88" s="151"/>
      <c r="I88" s="151"/>
      <c r="J88" s="134">
        <v>10</v>
      </c>
      <c r="K88" s="134">
        <v>1</v>
      </c>
      <c r="L88" s="135">
        <v>6310000000</v>
      </c>
      <c r="M88" s="136">
        <v>0</v>
      </c>
      <c r="N88" s="177">
        <f>N90</f>
        <v>0</v>
      </c>
      <c r="O88" s="138">
        <f>O90</f>
        <v>40000</v>
      </c>
      <c r="P88" s="138">
        <f>P90</f>
        <v>113000</v>
      </c>
      <c r="Q88" s="138">
        <f>Q90</f>
        <v>111000</v>
      </c>
    </row>
    <row r="89" spans="1:17" ht="67.5" customHeight="1" x14ac:dyDescent="0.25">
      <c r="A89" s="174"/>
      <c r="B89" s="175"/>
      <c r="C89" s="176"/>
      <c r="D89" s="150"/>
      <c r="E89" s="150"/>
      <c r="F89" s="152" t="s">
        <v>244</v>
      </c>
      <c r="G89" s="153"/>
      <c r="H89" s="153"/>
      <c r="I89" s="154"/>
      <c r="J89" s="134">
        <v>10</v>
      </c>
      <c r="K89" s="134">
        <v>1</v>
      </c>
      <c r="L89" s="135">
        <v>6310025050</v>
      </c>
      <c r="M89" s="136">
        <v>0</v>
      </c>
      <c r="N89" s="177">
        <f>N90</f>
        <v>0</v>
      </c>
      <c r="O89" s="138">
        <f>O90</f>
        <v>40000</v>
      </c>
      <c r="P89" s="138">
        <f>P90</f>
        <v>113000</v>
      </c>
      <c r="Q89" s="138">
        <f>Q90</f>
        <v>111000</v>
      </c>
    </row>
    <row r="90" spans="1:17" ht="33" customHeight="1" x14ac:dyDescent="0.25">
      <c r="A90" s="174"/>
      <c r="B90" s="175"/>
      <c r="C90" s="176"/>
      <c r="D90" s="150"/>
      <c r="E90" s="150"/>
      <c r="F90" s="151" t="s">
        <v>245</v>
      </c>
      <c r="G90" s="151"/>
      <c r="H90" s="151"/>
      <c r="I90" s="151"/>
      <c r="J90" s="134">
        <v>10</v>
      </c>
      <c r="K90" s="134">
        <v>1</v>
      </c>
      <c r="L90" s="135">
        <v>6310025050</v>
      </c>
      <c r="M90" s="136">
        <v>310</v>
      </c>
      <c r="N90" s="177">
        <v>0</v>
      </c>
      <c r="O90" s="138">
        <v>40000</v>
      </c>
      <c r="P90" s="138">
        <v>113000</v>
      </c>
      <c r="Q90" s="138">
        <v>111000</v>
      </c>
    </row>
    <row r="91" spans="1:17" ht="16.5" thickBot="1" x14ac:dyDescent="0.3">
      <c r="F91" s="178" t="s">
        <v>195</v>
      </c>
      <c r="G91" s="178"/>
      <c r="H91" s="178"/>
      <c r="I91" s="178"/>
      <c r="J91" s="179"/>
      <c r="K91" s="180"/>
      <c r="L91" s="181"/>
      <c r="M91" s="181"/>
      <c r="N91" s="182">
        <v>21700</v>
      </c>
      <c r="O91" s="183" t="e">
        <f>O10+O39+O46+O56+O67+O75+O85</f>
        <v>#REF!</v>
      </c>
      <c r="P91" s="183" t="e">
        <f>P10+P39+P46+P56+P67+P75+P85</f>
        <v>#REF!</v>
      </c>
      <c r="Q91" s="184">
        <f>Q10+Q39+Q46+Q56+Q67+Q75+Q85</f>
        <v>6860200</v>
      </c>
    </row>
  </sheetData>
  <mergeCells count="89">
    <mergeCell ref="F87:I87"/>
    <mergeCell ref="F88:I88"/>
    <mergeCell ref="F89:I89"/>
    <mergeCell ref="F90:I90"/>
    <mergeCell ref="F91:I91"/>
    <mergeCell ref="F81:I81"/>
    <mergeCell ref="F82:I82"/>
    <mergeCell ref="F83:I83"/>
    <mergeCell ref="F84:I84"/>
    <mergeCell ref="F85:I85"/>
    <mergeCell ref="F86:I86"/>
    <mergeCell ref="F75:I75"/>
    <mergeCell ref="F76:I76"/>
    <mergeCell ref="F77:I77"/>
    <mergeCell ref="F78:I78"/>
    <mergeCell ref="F79:I79"/>
    <mergeCell ref="F80:I80"/>
    <mergeCell ref="F69:I69"/>
    <mergeCell ref="F70:I70"/>
    <mergeCell ref="F71:I71"/>
    <mergeCell ref="F72:I72"/>
    <mergeCell ref="F73:I73"/>
    <mergeCell ref="F74:I74"/>
    <mergeCell ref="F63:I63"/>
    <mergeCell ref="F64:I64"/>
    <mergeCell ref="F65:I65"/>
    <mergeCell ref="F66:I66"/>
    <mergeCell ref="F67:I67"/>
    <mergeCell ref="F68:I68"/>
    <mergeCell ref="F57:I57"/>
    <mergeCell ref="F58:I58"/>
    <mergeCell ref="F59:I59"/>
    <mergeCell ref="F60:I60"/>
    <mergeCell ref="F61:I61"/>
    <mergeCell ref="F62:I62"/>
    <mergeCell ref="F51:I51"/>
    <mergeCell ref="F52:I52"/>
    <mergeCell ref="F53:I53"/>
    <mergeCell ref="F54:I54"/>
    <mergeCell ref="F55:I55"/>
    <mergeCell ref="F56:I56"/>
    <mergeCell ref="F45:I45"/>
    <mergeCell ref="F46:I46"/>
    <mergeCell ref="F47:I47"/>
    <mergeCell ref="F48:I48"/>
    <mergeCell ref="F49:I49"/>
    <mergeCell ref="F50:I50"/>
    <mergeCell ref="F39:I39"/>
    <mergeCell ref="F40:I40"/>
    <mergeCell ref="F41:I41"/>
    <mergeCell ref="F42:I42"/>
    <mergeCell ref="F43:I43"/>
    <mergeCell ref="F44:I44"/>
    <mergeCell ref="F33:I33"/>
    <mergeCell ref="F34:I34"/>
    <mergeCell ref="F35:I35"/>
    <mergeCell ref="F36:I36"/>
    <mergeCell ref="F37:I37"/>
    <mergeCell ref="F38:I38"/>
    <mergeCell ref="F27:I27"/>
    <mergeCell ref="F28:I28"/>
    <mergeCell ref="F29:I29"/>
    <mergeCell ref="F30:I30"/>
    <mergeCell ref="F31:I31"/>
    <mergeCell ref="F32:I32"/>
    <mergeCell ref="F21:I21"/>
    <mergeCell ref="F22:I22"/>
    <mergeCell ref="F23:I23"/>
    <mergeCell ref="F24:I24"/>
    <mergeCell ref="F25:I25"/>
    <mergeCell ref="F26:I26"/>
    <mergeCell ref="E15:I15"/>
    <mergeCell ref="E16:I16"/>
    <mergeCell ref="F17:I17"/>
    <mergeCell ref="D18:I18"/>
    <mergeCell ref="E19:I19"/>
    <mergeCell ref="F20:I20"/>
    <mergeCell ref="A9:I9"/>
    <mergeCell ref="A10:I10"/>
    <mergeCell ref="F11:I11"/>
    <mergeCell ref="F12:I12"/>
    <mergeCell ref="E13:I13"/>
    <mergeCell ref="E14:I14"/>
    <mergeCell ref="M1:Q1"/>
    <mergeCell ref="M2:Q2"/>
    <mergeCell ref="M3:Q3"/>
    <mergeCell ref="M4:Q4"/>
    <mergeCell ref="A6:Q6"/>
    <mergeCell ref="A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topLeftCell="J1" workbookViewId="0">
      <selection sqref="A1:XFD1048576"/>
    </sheetView>
  </sheetViews>
  <sheetFormatPr defaultRowHeight="15" x14ac:dyDescent="0.2"/>
  <cols>
    <col min="1" max="1" width="1.42578125" style="185" hidden="1" customWidth="1"/>
    <col min="2" max="3" width="0.85546875" style="185" hidden="1" customWidth="1"/>
    <col min="4" max="4" width="0.28515625" style="185" hidden="1" customWidth="1"/>
    <col min="5" max="5" width="0.5703125" style="185" hidden="1" customWidth="1"/>
    <col min="6" max="6" width="0.7109375" style="185" hidden="1" customWidth="1"/>
    <col min="7" max="7" width="0.28515625" style="185" hidden="1" customWidth="1"/>
    <col min="8" max="8" width="0.5703125" style="185" hidden="1" customWidth="1"/>
    <col min="9" max="9" width="0.7109375" style="185" hidden="1" customWidth="1"/>
    <col min="10" max="10" width="30.85546875" style="185" customWidth="1"/>
    <col min="11" max="11" width="6.85546875" style="189" customWidth="1"/>
    <col min="12" max="12" width="0" style="189" hidden="1" customWidth="1"/>
    <col min="13" max="13" width="4.85546875" style="189" customWidth="1"/>
    <col min="14" max="14" width="3.85546875" style="189" customWidth="1"/>
    <col min="15" max="15" width="12.5703125" style="374" customWidth="1"/>
    <col min="16" max="16" width="4.7109375" style="374" customWidth="1"/>
    <col min="17" max="24" width="0" style="189" hidden="1" customWidth="1"/>
    <col min="25" max="25" width="11" style="189" bestFit="1" customWidth="1"/>
    <col min="26" max="26" width="12.42578125" style="189" customWidth="1"/>
    <col min="27" max="27" width="12.5703125" style="189" customWidth="1"/>
    <col min="28" max="28" width="13.85546875" style="189" customWidth="1"/>
    <col min="29" max="29" width="10.42578125" style="189" customWidth="1"/>
    <col min="30" max="30" width="21.28515625" style="189" customWidth="1"/>
    <col min="31" max="31" width="0.28515625" style="189" customWidth="1"/>
    <col min="32" max="16384" width="9.140625" style="189"/>
  </cols>
  <sheetData>
    <row r="1" spans="1:32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7"/>
      <c r="L1" s="187"/>
      <c r="M1" s="187"/>
      <c r="N1" s="187"/>
      <c r="O1" s="188"/>
      <c r="P1" s="188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</row>
    <row r="2" spans="1:32" x14ac:dyDescent="0.2">
      <c r="A2" s="190"/>
      <c r="B2" s="191"/>
      <c r="C2" s="191"/>
      <c r="D2" s="191"/>
      <c r="E2" s="191"/>
      <c r="F2" s="191"/>
      <c r="G2" s="191"/>
      <c r="H2" s="191"/>
      <c r="I2" s="191"/>
      <c r="J2" s="191" t="s">
        <v>246</v>
      </c>
      <c r="K2" s="187"/>
      <c r="L2" s="187"/>
      <c r="M2" s="187"/>
      <c r="N2" s="187"/>
      <c r="O2" s="188"/>
      <c r="P2" s="188"/>
      <c r="Q2" s="187"/>
      <c r="R2" s="187"/>
      <c r="S2" s="187"/>
      <c r="T2" s="187"/>
      <c r="U2" s="187"/>
      <c r="V2" s="187"/>
      <c r="W2" s="187"/>
      <c r="X2" s="187"/>
      <c r="Y2" s="187"/>
      <c r="Z2" s="192"/>
      <c r="AA2" s="193" t="s">
        <v>247</v>
      </c>
      <c r="AB2" s="193"/>
      <c r="AC2" s="187" t="s">
        <v>248</v>
      </c>
    </row>
    <row r="3" spans="1:32" ht="15.75" customHeight="1" x14ac:dyDescent="0.25">
      <c r="B3" s="186"/>
      <c r="C3" s="186"/>
      <c r="D3" s="186"/>
      <c r="E3" s="186"/>
      <c r="F3" s="186"/>
      <c r="G3" s="186"/>
      <c r="H3" s="186"/>
      <c r="I3" s="186"/>
      <c r="J3" s="186"/>
      <c r="K3" s="187"/>
      <c r="L3" s="187"/>
      <c r="M3" s="187"/>
      <c r="N3" s="187"/>
      <c r="O3" s="194"/>
      <c r="P3" s="188"/>
      <c r="Q3" s="187"/>
      <c r="R3" s="187"/>
      <c r="S3" s="187"/>
      <c r="T3" s="187"/>
      <c r="U3" s="187"/>
      <c r="V3" s="187"/>
      <c r="W3" s="187"/>
      <c r="X3" s="187"/>
      <c r="Y3" s="187"/>
      <c r="Z3" s="195" t="s">
        <v>249</v>
      </c>
      <c r="AA3" s="195"/>
      <c r="AB3" s="195"/>
      <c r="AC3" s="196"/>
      <c r="AD3" s="196"/>
      <c r="AE3" s="196"/>
      <c r="AF3" s="196"/>
    </row>
    <row r="4" spans="1:32" ht="35.25" customHeight="1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7"/>
      <c r="L4" s="187"/>
      <c r="M4" s="187"/>
      <c r="N4" s="187"/>
      <c r="O4" s="188"/>
      <c r="P4" s="188"/>
      <c r="Q4" s="187"/>
      <c r="R4" s="187"/>
      <c r="S4" s="187"/>
      <c r="T4" s="187"/>
      <c r="U4" s="187"/>
      <c r="V4" s="187"/>
      <c r="W4" s="187"/>
      <c r="X4" s="187"/>
      <c r="Y4" s="187"/>
      <c r="Z4" s="192"/>
      <c r="AA4" s="195" t="s">
        <v>250</v>
      </c>
      <c r="AB4" s="195"/>
      <c r="AC4" s="196"/>
      <c r="AD4" s="196"/>
      <c r="AE4" s="196"/>
      <c r="AF4" s="196"/>
    </row>
    <row r="5" spans="1:32" ht="15.75" customHeight="1" x14ac:dyDescent="0.25">
      <c r="B5" s="197" t="s">
        <v>251</v>
      </c>
      <c r="C5" s="198"/>
      <c r="D5" s="198"/>
      <c r="E5" s="198"/>
      <c r="F5" s="198"/>
      <c r="G5" s="198"/>
      <c r="H5" s="198"/>
      <c r="I5" s="198"/>
      <c r="J5" s="199" t="s">
        <v>252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</row>
    <row r="6" spans="1:32" ht="15.75" customHeight="1" x14ac:dyDescent="0.2">
      <c r="B6" s="201" t="s">
        <v>253</v>
      </c>
      <c r="C6" s="201"/>
      <c r="D6" s="201"/>
      <c r="E6" s="201"/>
      <c r="F6" s="201"/>
      <c r="G6" s="201"/>
      <c r="H6" s="201"/>
      <c r="I6" s="201"/>
      <c r="J6" s="202" t="s">
        <v>254</v>
      </c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</row>
    <row r="7" spans="1:32" ht="12.75" customHeight="1" x14ac:dyDescent="0.25">
      <c r="A7" s="203"/>
      <c r="B7" s="204"/>
      <c r="C7" s="204"/>
      <c r="D7" s="204"/>
      <c r="E7" s="204"/>
      <c r="F7" s="204"/>
      <c r="G7" s="204"/>
      <c r="H7" s="204"/>
      <c r="I7" s="204"/>
      <c r="J7" s="205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72"/>
      <c r="W7" s="72"/>
      <c r="X7" s="206"/>
      <c r="Y7" s="206"/>
      <c r="Z7" s="206"/>
      <c r="AA7" s="206"/>
      <c r="AB7" s="206"/>
      <c r="AC7" s="207"/>
    </row>
    <row r="8" spans="1:32" ht="18" customHeight="1" x14ac:dyDescent="0.2">
      <c r="A8" s="20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2"/>
      <c r="W8" s="72"/>
      <c r="X8" s="206"/>
      <c r="Y8" s="206"/>
      <c r="Z8" s="206"/>
      <c r="AA8" s="206"/>
      <c r="AB8" s="206"/>
      <c r="AC8" s="207"/>
    </row>
    <row r="9" spans="1:32" ht="25.5" customHeight="1" x14ac:dyDescent="0.2">
      <c r="A9" s="208"/>
      <c r="B9" s="209"/>
      <c r="C9" s="210" t="s">
        <v>163</v>
      </c>
      <c r="D9" s="211"/>
      <c r="E9" s="211"/>
      <c r="F9" s="211"/>
      <c r="G9" s="211"/>
      <c r="H9" s="211"/>
      <c r="I9" s="211"/>
      <c r="J9" s="211"/>
      <c r="K9" s="212"/>
      <c r="L9" s="212"/>
      <c r="M9" s="213"/>
      <c r="N9" s="213"/>
      <c r="O9" s="213"/>
      <c r="P9" s="213"/>
      <c r="Q9" s="214"/>
      <c r="R9" s="213"/>
      <c r="S9" s="213"/>
      <c r="T9" s="215"/>
      <c r="U9" s="209"/>
      <c r="V9" s="72"/>
      <c r="W9" s="72"/>
      <c r="X9" s="206"/>
      <c r="Y9" s="206"/>
      <c r="Z9" s="206"/>
      <c r="AA9" s="206"/>
      <c r="AB9" s="206" t="s">
        <v>255</v>
      </c>
      <c r="AC9" s="207"/>
    </row>
    <row r="10" spans="1:32" ht="36.75" customHeight="1" x14ac:dyDescent="0.2">
      <c r="A10" s="203"/>
      <c r="B10" s="216" t="s">
        <v>199</v>
      </c>
      <c r="C10" s="216"/>
      <c r="D10" s="216"/>
      <c r="E10" s="216"/>
      <c r="F10" s="216"/>
      <c r="G10" s="216"/>
      <c r="H10" s="216"/>
      <c r="I10" s="216"/>
      <c r="J10" s="216"/>
      <c r="K10" s="217" t="s">
        <v>256</v>
      </c>
      <c r="L10" s="217" t="s">
        <v>257</v>
      </c>
      <c r="M10" s="217" t="s">
        <v>165</v>
      </c>
      <c r="N10" s="217" t="s">
        <v>166</v>
      </c>
      <c r="O10" s="218" t="s">
        <v>258</v>
      </c>
      <c r="P10" s="218" t="s">
        <v>259</v>
      </c>
      <c r="Q10" s="217" t="s">
        <v>260</v>
      </c>
      <c r="R10" s="219" t="s">
        <v>261</v>
      </c>
      <c r="S10" s="217" t="s">
        <v>262</v>
      </c>
      <c r="T10" s="217" t="s">
        <v>263</v>
      </c>
      <c r="U10" s="217" t="s">
        <v>264</v>
      </c>
      <c r="V10" s="217" t="s">
        <v>265</v>
      </c>
      <c r="W10" s="217" t="s">
        <v>266</v>
      </c>
      <c r="X10" s="220"/>
      <c r="Y10" s="220" t="s">
        <v>38</v>
      </c>
      <c r="Z10" s="220">
        <v>2022</v>
      </c>
      <c r="AA10" s="220">
        <v>2023</v>
      </c>
      <c r="AB10" s="217">
        <v>2024</v>
      </c>
      <c r="AC10" s="221" t="s">
        <v>163</v>
      </c>
    </row>
    <row r="11" spans="1:32" ht="27" customHeight="1" x14ac:dyDescent="0.2">
      <c r="A11" s="222"/>
      <c r="B11" s="223" t="s">
        <v>267</v>
      </c>
      <c r="C11" s="224"/>
      <c r="D11" s="224"/>
      <c r="E11" s="224"/>
      <c r="F11" s="224"/>
      <c r="G11" s="224"/>
      <c r="H11" s="224"/>
      <c r="I11" s="224"/>
      <c r="J11" s="225"/>
      <c r="K11" s="226">
        <v>133</v>
      </c>
      <c r="L11" s="227">
        <v>0</v>
      </c>
      <c r="M11" s="228">
        <v>0</v>
      </c>
      <c r="N11" s="228">
        <v>0</v>
      </c>
      <c r="O11" s="229">
        <v>0</v>
      </c>
      <c r="P11" s="230">
        <v>0</v>
      </c>
      <c r="Q11" s="231"/>
      <c r="R11" s="232">
        <v>0</v>
      </c>
      <c r="S11" s="233"/>
      <c r="T11" s="233"/>
      <c r="U11" s="233"/>
      <c r="V11" s="233"/>
      <c r="W11" s="234">
        <v>0</v>
      </c>
      <c r="X11" s="235">
        <v>0</v>
      </c>
      <c r="Y11" s="236">
        <v>21700</v>
      </c>
      <c r="Z11" s="237">
        <f>Z12+Z52+Z62+Z74+Z88+Z98+Z110</f>
        <v>8170108.7800000003</v>
      </c>
      <c r="AA11" s="237">
        <f>AA12+AA52+AA62+AA74+AA88+AA98+AA110</f>
        <v>6625300</v>
      </c>
      <c r="AB11" s="238">
        <f>AB12+AB52+AB62+AB74+AB88+AB98+AB110</f>
        <v>6860200</v>
      </c>
      <c r="AC11" s="239" t="s">
        <v>163</v>
      </c>
    </row>
    <row r="12" spans="1:32" ht="25.5" customHeight="1" x14ac:dyDescent="0.2">
      <c r="A12" s="222"/>
      <c r="B12" s="240" t="s">
        <v>169</v>
      </c>
      <c r="C12" s="240"/>
      <c r="D12" s="240"/>
      <c r="E12" s="240"/>
      <c r="F12" s="240"/>
      <c r="G12" s="240"/>
      <c r="H12" s="240"/>
      <c r="I12" s="240"/>
      <c r="J12" s="241"/>
      <c r="K12" s="242">
        <v>133</v>
      </c>
      <c r="L12" s="243">
        <v>100</v>
      </c>
      <c r="M12" s="244">
        <v>1</v>
      </c>
      <c r="N12" s="244">
        <v>0</v>
      </c>
      <c r="O12" s="245">
        <v>0</v>
      </c>
      <c r="P12" s="86">
        <v>0</v>
      </c>
      <c r="Q12" s="246"/>
      <c r="R12" s="247">
        <v>0</v>
      </c>
      <c r="S12" s="248"/>
      <c r="T12" s="248"/>
      <c r="U12" s="248"/>
      <c r="V12" s="248"/>
      <c r="W12" s="249">
        <v>0</v>
      </c>
      <c r="X12" s="250">
        <v>0</v>
      </c>
      <c r="Y12" s="251">
        <f>Y13+Y20+Y38+Y43+Y47</f>
        <v>-174658.36</v>
      </c>
      <c r="Z12" s="252">
        <f>Z13+Z20+Z38+Z43+Z47</f>
        <v>3026370.64</v>
      </c>
      <c r="AA12" s="252">
        <f>AA13+AA20+AA38+AA43+AA47</f>
        <v>3262950</v>
      </c>
      <c r="AB12" s="88">
        <f>AB13+AB20+AB38+AB43+AB47</f>
        <v>3112350</v>
      </c>
      <c r="AC12" s="239" t="s">
        <v>163</v>
      </c>
    </row>
    <row r="13" spans="1:32" ht="39" customHeight="1" x14ac:dyDescent="0.25">
      <c r="A13" s="222"/>
      <c r="B13" s="253"/>
      <c r="C13" s="254"/>
      <c r="D13" s="255" t="s">
        <v>170</v>
      </c>
      <c r="E13" s="256"/>
      <c r="F13" s="256"/>
      <c r="G13" s="256"/>
      <c r="H13" s="256"/>
      <c r="I13" s="256"/>
      <c r="J13" s="257"/>
      <c r="K13" s="242">
        <v>133</v>
      </c>
      <c r="L13" s="243">
        <v>102</v>
      </c>
      <c r="M13" s="244">
        <v>1</v>
      </c>
      <c r="N13" s="244">
        <v>2</v>
      </c>
      <c r="O13" s="245">
        <v>0</v>
      </c>
      <c r="P13" s="86">
        <v>0</v>
      </c>
      <c r="Q13" s="246"/>
      <c r="R13" s="247">
        <v>0</v>
      </c>
      <c r="S13" s="248"/>
      <c r="T13" s="248"/>
      <c r="U13" s="248"/>
      <c r="V13" s="248"/>
      <c r="W13" s="249">
        <v>0</v>
      </c>
      <c r="X13" s="250">
        <v>0</v>
      </c>
      <c r="Y13" s="251">
        <f>Y15</f>
        <v>-31935.38</v>
      </c>
      <c r="Z13" s="251">
        <f>Z15</f>
        <v>931472.62</v>
      </c>
      <c r="AA13" s="251">
        <f>AA15</f>
        <v>963408</v>
      </c>
      <c r="AB13" s="258">
        <f>AB15</f>
        <v>963408</v>
      </c>
      <c r="AC13" s="239" t="s">
        <v>163</v>
      </c>
    </row>
    <row r="14" spans="1:32" ht="60" customHeight="1" x14ac:dyDescent="0.25">
      <c r="A14" s="222"/>
      <c r="B14" s="253"/>
      <c r="C14" s="254"/>
      <c r="D14" s="259"/>
      <c r="E14" s="260"/>
      <c r="F14" s="260"/>
      <c r="G14" s="260"/>
      <c r="H14" s="260"/>
      <c r="I14" s="260"/>
      <c r="J14" s="260" t="s">
        <v>200</v>
      </c>
      <c r="K14" s="242">
        <v>133</v>
      </c>
      <c r="L14" s="243"/>
      <c r="M14" s="244">
        <v>1</v>
      </c>
      <c r="N14" s="244">
        <v>2</v>
      </c>
      <c r="O14" s="261">
        <v>6300000000</v>
      </c>
      <c r="P14" s="86">
        <v>0</v>
      </c>
      <c r="Q14" s="246"/>
      <c r="R14" s="247"/>
      <c r="S14" s="262"/>
      <c r="T14" s="262"/>
      <c r="U14" s="262"/>
      <c r="V14" s="262"/>
      <c r="W14" s="249"/>
      <c r="X14" s="250"/>
      <c r="Y14" s="251">
        <f>Y15</f>
        <v>-31935.38</v>
      </c>
      <c r="Z14" s="251">
        <f>Z15</f>
        <v>931472.62</v>
      </c>
      <c r="AA14" s="251">
        <f>AA15</f>
        <v>963408</v>
      </c>
      <c r="AB14" s="258">
        <f>AB15</f>
        <v>963408</v>
      </c>
      <c r="AC14" s="239"/>
    </row>
    <row r="15" spans="1:32" ht="48" customHeight="1" x14ac:dyDescent="0.25">
      <c r="A15" s="222"/>
      <c r="B15" s="253"/>
      <c r="C15" s="263"/>
      <c r="D15" s="264"/>
      <c r="E15" s="265"/>
      <c r="F15" s="266"/>
      <c r="G15" s="266"/>
      <c r="H15" s="266"/>
      <c r="I15" s="266"/>
      <c r="J15" s="265" t="s">
        <v>201</v>
      </c>
      <c r="K15" s="267">
        <v>133</v>
      </c>
      <c r="L15" s="243"/>
      <c r="M15" s="268">
        <v>1</v>
      </c>
      <c r="N15" s="268">
        <v>2</v>
      </c>
      <c r="O15" s="261">
        <v>6310000000</v>
      </c>
      <c r="P15" s="95">
        <v>0</v>
      </c>
      <c r="Q15" s="246"/>
      <c r="R15" s="247"/>
      <c r="S15" s="269"/>
      <c r="T15" s="269"/>
      <c r="U15" s="269"/>
      <c r="V15" s="269"/>
      <c r="W15" s="249"/>
      <c r="X15" s="250"/>
      <c r="Y15" s="251">
        <f>Y16</f>
        <v>-31935.38</v>
      </c>
      <c r="Z15" s="251">
        <f t="shared" ref="Z15:AB16" si="0">Z16</f>
        <v>931472.62</v>
      </c>
      <c r="AA15" s="251">
        <f t="shared" si="0"/>
        <v>963408</v>
      </c>
      <c r="AB15" s="258">
        <f t="shared" si="0"/>
        <v>963408</v>
      </c>
      <c r="AC15" s="239"/>
    </row>
    <row r="16" spans="1:32" ht="16.5" customHeight="1" x14ac:dyDescent="0.25">
      <c r="A16" s="222"/>
      <c r="B16" s="253"/>
      <c r="C16" s="263"/>
      <c r="D16" s="270"/>
      <c r="E16" s="271"/>
      <c r="F16" s="272" t="s">
        <v>202</v>
      </c>
      <c r="G16" s="272"/>
      <c r="H16" s="272"/>
      <c r="I16" s="272"/>
      <c r="J16" s="273"/>
      <c r="K16" s="267">
        <v>133</v>
      </c>
      <c r="L16" s="243">
        <v>102</v>
      </c>
      <c r="M16" s="268">
        <v>1</v>
      </c>
      <c r="N16" s="268">
        <v>2</v>
      </c>
      <c r="O16" s="261">
        <v>6310010010</v>
      </c>
      <c r="P16" s="95">
        <v>0</v>
      </c>
      <c r="Q16" s="246"/>
      <c r="R16" s="247">
        <v>0</v>
      </c>
      <c r="S16" s="274"/>
      <c r="T16" s="274"/>
      <c r="U16" s="274"/>
      <c r="V16" s="274"/>
      <c r="W16" s="249">
        <v>0</v>
      </c>
      <c r="X16" s="250">
        <v>0</v>
      </c>
      <c r="Y16" s="251">
        <f>Y17</f>
        <v>-31935.38</v>
      </c>
      <c r="Z16" s="251">
        <f t="shared" si="0"/>
        <v>931472.62</v>
      </c>
      <c r="AA16" s="251">
        <f t="shared" si="0"/>
        <v>963408</v>
      </c>
      <c r="AB16" s="258">
        <f t="shared" si="0"/>
        <v>963408</v>
      </c>
      <c r="AC16" s="239" t="s">
        <v>163</v>
      </c>
    </row>
    <row r="17" spans="1:30" ht="36" x14ac:dyDescent="0.25">
      <c r="A17" s="222"/>
      <c r="B17" s="253"/>
      <c r="C17" s="263"/>
      <c r="D17" s="270"/>
      <c r="E17" s="271"/>
      <c r="F17" s="271"/>
      <c r="G17" s="275"/>
      <c r="H17" s="275"/>
      <c r="I17" s="275"/>
      <c r="J17" s="271" t="s">
        <v>203</v>
      </c>
      <c r="K17" s="267">
        <v>133</v>
      </c>
      <c r="L17" s="243"/>
      <c r="M17" s="268">
        <v>1</v>
      </c>
      <c r="N17" s="268">
        <v>2</v>
      </c>
      <c r="O17" s="261">
        <v>6310010010</v>
      </c>
      <c r="P17" s="95">
        <v>120</v>
      </c>
      <c r="Q17" s="246"/>
      <c r="R17" s="247"/>
      <c r="S17" s="269"/>
      <c r="T17" s="269"/>
      <c r="U17" s="269"/>
      <c r="V17" s="269"/>
      <c r="W17" s="249"/>
      <c r="X17" s="250"/>
      <c r="Y17" s="251">
        <f>Y18+Y19</f>
        <v>-31935.38</v>
      </c>
      <c r="Z17" s="251">
        <f>Z18+Z19</f>
        <v>931472.62</v>
      </c>
      <c r="AA17" s="251">
        <v>963408</v>
      </c>
      <c r="AB17" s="258">
        <f>AB18+AB19</f>
        <v>963408</v>
      </c>
      <c r="AC17" s="239"/>
    </row>
    <row r="18" spans="1:30" ht="24" x14ac:dyDescent="0.25">
      <c r="A18" s="222"/>
      <c r="B18" s="253"/>
      <c r="C18" s="263"/>
      <c r="D18" s="270"/>
      <c r="E18" s="271"/>
      <c r="F18" s="271"/>
      <c r="G18" s="275"/>
      <c r="H18" s="275"/>
      <c r="I18" s="275"/>
      <c r="J18" s="271" t="s">
        <v>268</v>
      </c>
      <c r="K18" s="267">
        <v>133</v>
      </c>
      <c r="L18" s="243"/>
      <c r="M18" s="268">
        <v>1</v>
      </c>
      <c r="N18" s="268">
        <v>2</v>
      </c>
      <c r="O18" s="261">
        <v>6310010010</v>
      </c>
      <c r="P18" s="95">
        <v>121</v>
      </c>
      <c r="Q18" s="246"/>
      <c r="R18" s="247"/>
      <c r="S18" s="269"/>
      <c r="T18" s="269"/>
      <c r="U18" s="269"/>
      <c r="V18" s="269"/>
      <c r="W18" s="249"/>
      <c r="X18" s="250"/>
      <c r="Y18" s="251">
        <v>0</v>
      </c>
      <c r="Z18" s="251">
        <v>740000</v>
      </c>
      <c r="AA18" s="251">
        <v>740000</v>
      </c>
      <c r="AB18" s="258">
        <v>740000</v>
      </c>
      <c r="AC18" s="239"/>
    </row>
    <row r="19" spans="1:30" x14ac:dyDescent="0.25">
      <c r="A19" s="222"/>
      <c r="B19" s="253"/>
      <c r="C19" s="263"/>
      <c r="D19" s="270"/>
      <c r="E19" s="275"/>
      <c r="F19" s="271"/>
      <c r="G19" s="272" t="s">
        <v>269</v>
      </c>
      <c r="H19" s="272"/>
      <c r="I19" s="272"/>
      <c r="J19" s="273"/>
      <c r="K19" s="267">
        <v>133</v>
      </c>
      <c r="L19" s="243">
        <v>102</v>
      </c>
      <c r="M19" s="268">
        <v>1</v>
      </c>
      <c r="N19" s="268">
        <v>2</v>
      </c>
      <c r="O19" s="261">
        <v>6310010010</v>
      </c>
      <c r="P19" s="95">
        <v>129</v>
      </c>
      <c r="Q19" s="246"/>
      <c r="R19" s="247">
        <v>10000</v>
      </c>
      <c r="S19" s="274"/>
      <c r="T19" s="274"/>
      <c r="U19" s="274"/>
      <c r="V19" s="274"/>
      <c r="W19" s="249">
        <v>0</v>
      </c>
      <c r="X19" s="250">
        <v>0</v>
      </c>
      <c r="Y19" s="251">
        <v>-31935.38</v>
      </c>
      <c r="Z19" s="251">
        <v>191472.62</v>
      </c>
      <c r="AA19" s="251">
        <v>223408</v>
      </c>
      <c r="AB19" s="258">
        <v>223408</v>
      </c>
      <c r="AC19" s="239" t="s">
        <v>163</v>
      </c>
    </row>
    <row r="20" spans="1:30" s="283" customFormat="1" ht="72" x14ac:dyDescent="0.2">
      <c r="A20" s="276"/>
      <c r="B20" s="253"/>
      <c r="C20" s="254"/>
      <c r="D20" s="270"/>
      <c r="E20" s="270"/>
      <c r="F20" s="264"/>
      <c r="G20" s="270"/>
      <c r="H20" s="270"/>
      <c r="I20" s="270"/>
      <c r="J20" s="264" t="s">
        <v>172</v>
      </c>
      <c r="K20" s="242">
        <v>133</v>
      </c>
      <c r="L20" s="277"/>
      <c r="M20" s="244">
        <v>1</v>
      </c>
      <c r="N20" s="244">
        <v>4</v>
      </c>
      <c r="O20" s="245">
        <v>0</v>
      </c>
      <c r="P20" s="86">
        <v>0</v>
      </c>
      <c r="Q20" s="278"/>
      <c r="R20" s="279"/>
      <c r="S20" s="262"/>
      <c r="T20" s="262"/>
      <c r="U20" s="262"/>
      <c r="V20" s="262"/>
      <c r="W20" s="280"/>
      <c r="X20" s="281"/>
      <c r="Y20" s="252">
        <f>Y22</f>
        <v>-142380.47999999998</v>
      </c>
      <c r="Z20" s="252">
        <f>Z22</f>
        <v>2048840.52</v>
      </c>
      <c r="AA20" s="252">
        <f>AA22</f>
        <v>2253142</v>
      </c>
      <c r="AB20" s="88">
        <f>AB22</f>
        <v>2102542</v>
      </c>
      <c r="AC20" s="282"/>
    </row>
    <row r="21" spans="1:30" s="283" customFormat="1" ht="73.5" x14ac:dyDescent="0.2">
      <c r="A21" s="276"/>
      <c r="B21" s="253"/>
      <c r="C21" s="254"/>
      <c r="D21" s="264"/>
      <c r="E21" s="264"/>
      <c r="F21" s="284"/>
      <c r="G21" s="284"/>
      <c r="H21" s="284"/>
      <c r="I21" s="284"/>
      <c r="J21" s="260" t="s">
        <v>200</v>
      </c>
      <c r="K21" s="242">
        <v>133</v>
      </c>
      <c r="L21" s="277"/>
      <c r="M21" s="244">
        <v>1</v>
      </c>
      <c r="N21" s="244">
        <v>4</v>
      </c>
      <c r="O21" s="261">
        <v>6300000000</v>
      </c>
      <c r="P21" s="86">
        <v>0</v>
      </c>
      <c r="Q21" s="278"/>
      <c r="R21" s="279"/>
      <c r="S21" s="262"/>
      <c r="T21" s="262"/>
      <c r="U21" s="262"/>
      <c r="V21" s="262"/>
      <c r="W21" s="280"/>
      <c r="X21" s="281"/>
      <c r="Y21" s="252">
        <f>Y22</f>
        <v>-142380.47999999998</v>
      </c>
      <c r="Z21" s="252">
        <f>Z22</f>
        <v>2048840.52</v>
      </c>
      <c r="AA21" s="252">
        <f>AA22</f>
        <v>2253142</v>
      </c>
      <c r="AB21" s="88">
        <f>AB22</f>
        <v>2102542</v>
      </c>
      <c r="AC21" s="282"/>
    </row>
    <row r="22" spans="1:30" x14ac:dyDescent="0.2">
      <c r="A22" s="222"/>
      <c r="B22" s="285"/>
      <c r="C22" s="286"/>
      <c r="D22" s="287"/>
      <c r="E22" s="110" t="s">
        <v>201</v>
      </c>
      <c r="F22" s="103"/>
      <c r="G22" s="103"/>
      <c r="H22" s="103"/>
      <c r="I22" s="103"/>
      <c r="J22" s="104"/>
      <c r="K22" s="267">
        <v>133</v>
      </c>
      <c r="L22" s="243">
        <v>104</v>
      </c>
      <c r="M22" s="268">
        <v>1</v>
      </c>
      <c r="N22" s="268">
        <v>4</v>
      </c>
      <c r="O22" s="261">
        <v>6310000000</v>
      </c>
      <c r="P22" s="95">
        <v>0</v>
      </c>
      <c r="Q22" s="246"/>
      <c r="R22" s="247">
        <v>0</v>
      </c>
      <c r="S22" s="274"/>
      <c r="T22" s="274"/>
      <c r="U22" s="274"/>
      <c r="V22" s="274"/>
      <c r="W22" s="249">
        <v>0</v>
      </c>
      <c r="X22" s="250">
        <v>0</v>
      </c>
      <c r="Y22" s="251">
        <f>Y23</f>
        <v>-142380.47999999998</v>
      </c>
      <c r="Z22" s="251">
        <f>Z23+Z34</f>
        <v>2048840.52</v>
      </c>
      <c r="AA22" s="251">
        <f t="shared" ref="AA22:AB22" si="1">AA23</f>
        <v>2253142</v>
      </c>
      <c r="AB22" s="97">
        <f t="shared" si="1"/>
        <v>2102542</v>
      </c>
      <c r="AC22" s="239" t="s">
        <v>163</v>
      </c>
    </row>
    <row r="23" spans="1:30" x14ac:dyDescent="0.2">
      <c r="A23" s="222"/>
      <c r="B23" s="285"/>
      <c r="C23" s="286"/>
      <c r="D23" s="288"/>
      <c r="E23" s="289"/>
      <c r="F23" s="110" t="s">
        <v>204</v>
      </c>
      <c r="G23" s="103"/>
      <c r="H23" s="103"/>
      <c r="I23" s="103"/>
      <c r="J23" s="104"/>
      <c r="K23" s="267">
        <v>133</v>
      </c>
      <c r="L23" s="243">
        <v>104</v>
      </c>
      <c r="M23" s="268">
        <v>1</v>
      </c>
      <c r="N23" s="268">
        <v>4</v>
      </c>
      <c r="O23" s="261">
        <v>6310010020</v>
      </c>
      <c r="P23" s="95">
        <v>0</v>
      </c>
      <c r="Q23" s="246"/>
      <c r="R23" s="247">
        <v>0</v>
      </c>
      <c r="S23" s="274"/>
      <c r="T23" s="274"/>
      <c r="U23" s="274"/>
      <c r="V23" s="274"/>
      <c r="W23" s="249">
        <v>0</v>
      </c>
      <c r="X23" s="250">
        <v>0</v>
      </c>
      <c r="Y23" s="251">
        <f>Y24+Y27+Y30+Y31+Y34</f>
        <v>-142380.47999999998</v>
      </c>
      <c r="Z23" s="251">
        <f>Z24+Z27+Z30+Z31</f>
        <v>2027140.52</v>
      </c>
      <c r="AA23" s="251">
        <f>AA24+AA27+AA30+AA31</f>
        <v>2253142</v>
      </c>
      <c r="AB23" s="97">
        <f>AB24+AB27+AB30+AB31</f>
        <v>2102542</v>
      </c>
      <c r="AC23" s="239" t="s">
        <v>163</v>
      </c>
    </row>
    <row r="24" spans="1:30" x14ac:dyDescent="0.25">
      <c r="A24" s="222"/>
      <c r="B24" s="285"/>
      <c r="C24" s="286"/>
      <c r="D24" s="288"/>
      <c r="E24" s="290"/>
      <c r="F24" s="289"/>
      <c r="G24" s="110" t="s">
        <v>203</v>
      </c>
      <c r="H24" s="103"/>
      <c r="I24" s="103"/>
      <c r="J24" s="104"/>
      <c r="K24" s="267">
        <v>133</v>
      </c>
      <c r="L24" s="243">
        <v>104</v>
      </c>
      <c r="M24" s="268">
        <v>1</v>
      </c>
      <c r="N24" s="268">
        <v>4</v>
      </c>
      <c r="O24" s="261">
        <v>6310010020</v>
      </c>
      <c r="P24" s="95" t="s">
        <v>205</v>
      </c>
      <c r="Q24" s="246"/>
      <c r="R24" s="247">
        <v>10000</v>
      </c>
      <c r="S24" s="274"/>
      <c r="T24" s="274"/>
      <c r="U24" s="274"/>
      <c r="V24" s="274"/>
      <c r="W24" s="249">
        <v>0</v>
      </c>
      <c r="X24" s="250">
        <v>0</v>
      </c>
      <c r="Y24" s="251">
        <f>Y25+Y26</f>
        <v>-206232.99</v>
      </c>
      <c r="Z24" s="251">
        <f>Z25+Z26</f>
        <v>1727888.01</v>
      </c>
      <c r="AA24" s="251">
        <f>AA25+AA26</f>
        <v>1934121</v>
      </c>
      <c r="AB24" s="258">
        <f>AB25+AB26</f>
        <v>1934121</v>
      </c>
      <c r="AC24" s="239" t="s">
        <v>163</v>
      </c>
    </row>
    <row r="25" spans="1:30" ht="38.25" x14ac:dyDescent="0.25">
      <c r="A25" s="222"/>
      <c r="B25" s="285"/>
      <c r="C25" s="286"/>
      <c r="D25" s="288"/>
      <c r="E25" s="290"/>
      <c r="F25" s="289"/>
      <c r="G25" s="290"/>
      <c r="H25" s="290"/>
      <c r="I25" s="290"/>
      <c r="J25" s="289" t="s">
        <v>268</v>
      </c>
      <c r="K25" s="267">
        <v>133</v>
      </c>
      <c r="L25" s="243"/>
      <c r="M25" s="268">
        <v>1</v>
      </c>
      <c r="N25" s="268">
        <v>4</v>
      </c>
      <c r="O25" s="261">
        <v>6310010020</v>
      </c>
      <c r="P25" s="95">
        <v>121</v>
      </c>
      <c r="Q25" s="246"/>
      <c r="R25" s="247"/>
      <c r="S25" s="269"/>
      <c r="T25" s="269"/>
      <c r="U25" s="269"/>
      <c r="V25" s="269"/>
      <c r="W25" s="249"/>
      <c r="X25" s="250"/>
      <c r="Y25" s="251">
        <v>0</v>
      </c>
      <c r="Z25" s="251">
        <v>1485500</v>
      </c>
      <c r="AA25" s="251">
        <v>1485500</v>
      </c>
      <c r="AB25" s="258">
        <v>1485500</v>
      </c>
      <c r="AC25" s="239"/>
    </row>
    <row r="26" spans="1:30" ht="76.5" x14ac:dyDescent="0.25">
      <c r="A26" s="222"/>
      <c r="B26" s="285"/>
      <c r="C26" s="286"/>
      <c r="D26" s="288"/>
      <c r="E26" s="290"/>
      <c r="F26" s="289"/>
      <c r="G26" s="290"/>
      <c r="H26" s="290"/>
      <c r="I26" s="290"/>
      <c r="J26" s="289" t="s">
        <v>269</v>
      </c>
      <c r="K26" s="267">
        <v>133</v>
      </c>
      <c r="L26" s="243"/>
      <c r="M26" s="268">
        <v>1</v>
      </c>
      <c r="N26" s="268">
        <v>4</v>
      </c>
      <c r="O26" s="261">
        <v>6310010020</v>
      </c>
      <c r="P26" s="95">
        <v>129</v>
      </c>
      <c r="Q26" s="246"/>
      <c r="R26" s="247"/>
      <c r="S26" s="269"/>
      <c r="T26" s="269"/>
      <c r="U26" s="269"/>
      <c r="V26" s="269"/>
      <c r="W26" s="249"/>
      <c r="X26" s="250"/>
      <c r="Y26" s="251">
        <v>-206232.99</v>
      </c>
      <c r="Z26" s="251">
        <v>242388.01</v>
      </c>
      <c r="AA26" s="251">
        <v>448621</v>
      </c>
      <c r="AB26" s="258">
        <v>448621</v>
      </c>
      <c r="AC26" s="239"/>
    </row>
    <row r="27" spans="1:30" x14ac:dyDescent="0.25">
      <c r="A27" s="222"/>
      <c r="B27" s="285"/>
      <c r="C27" s="286"/>
      <c r="D27" s="288"/>
      <c r="E27" s="290"/>
      <c r="F27" s="289"/>
      <c r="G27" s="110" t="s">
        <v>207</v>
      </c>
      <c r="H27" s="103"/>
      <c r="I27" s="103"/>
      <c r="J27" s="104"/>
      <c r="K27" s="267">
        <v>133</v>
      </c>
      <c r="L27" s="243">
        <v>104</v>
      </c>
      <c r="M27" s="268">
        <v>1</v>
      </c>
      <c r="N27" s="268">
        <v>4</v>
      </c>
      <c r="O27" s="261">
        <v>6310010020</v>
      </c>
      <c r="P27" s="95" t="s">
        <v>208</v>
      </c>
      <c r="Q27" s="246"/>
      <c r="R27" s="247">
        <v>10000</v>
      </c>
      <c r="S27" s="274"/>
      <c r="T27" s="274"/>
      <c r="U27" s="274"/>
      <c r="V27" s="274"/>
      <c r="W27" s="249">
        <v>0</v>
      </c>
      <c r="X27" s="250">
        <v>0</v>
      </c>
      <c r="Y27" s="251">
        <f>Y28+Y29</f>
        <v>13452.509999999998</v>
      </c>
      <c r="Z27" s="251">
        <f>Z28+Z29</f>
        <v>241452.51</v>
      </c>
      <c r="AA27" s="251">
        <v>289921</v>
      </c>
      <c r="AB27" s="258">
        <v>139321</v>
      </c>
      <c r="AC27" s="239" t="s">
        <v>163</v>
      </c>
    </row>
    <row r="28" spans="1:30" ht="25.5" x14ac:dyDescent="0.25">
      <c r="A28" s="222"/>
      <c r="B28" s="285"/>
      <c r="C28" s="286"/>
      <c r="D28" s="288"/>
      <c r="E28" s="290"/>
      <c r="F28" s="289"/>
      <c r="G28" s="290"/>
      <c r="H28" s="290"/>
      <c r="I28" s="290"/>
      <c r="J28" s="289" t="s">
        <v>270</v>
      </c>
      <c r="K28" s="267">
        <v>133</v>
      </c>
      <c r="L28" s="243"/>
      <c r="M28" s="268">
        <v>1</v>
      </c>
      <c r="N28" s="268">
        <v>4</v>
      </c>
      <c r="O28" s="261">
        <v>6310010020</v>
      </c>
      <c r="P28" s="95">
        <v>244</v>
      </c>
      <c r="Q28" s="246"/>
      <c r="R28" s="247"/>
      <c r="S28" s="269"/>
      <c r="T28" s="269"/>
      <c r="U28" s="269"/>
      <c r="V28" s="269"/>
      <c r="W28" s="249"/>
      <c r="X28" s="250"/>
      <c r="Y28" s="251">
        <v>21369.98</v>
      </c>
      <c r="Z28" s="251">
        <v>99369.98</v>
      </c>
      <c r="AA28" s="251">
        <v>189921</v>
      </c>
      <c r="AB28" s="258">
        <v>0</v>
      </c>
      <c r="AC28" s="239"/>
    </row>
    <row r="29" spans="1:30" x14ac:dyDescent="0.25">
      <c r="A29" s="222"/>
      <c r="B29" s="285"/>
      <c r="C29" s="291"/>
      <c r="D29" s="292"/>
      <c r="E29" s="293"/>
      <c r="F29" s="294"/>
      <c r="G29" s="293"/>
      <c r="H29" s="293"/>
      <c r="I29" s="293"/>
      <c r="J29" s="294" t="s">
        <v>271</v>
      </c>
      <c r="K29" s="267">
        <v>133</v>
      </c>
      <c r="L29" s="243"/>
      <c r="M29" s="268">
        <v>1</v>
      </c>
      <c r="N29" s="268">
        <v>4</v>
      </c>
      <c r="O29" s="261">
        <v>6310010020</v>
      </c>
      <c r="P29" s="95">
        <v>247</v>
      </c>
      <c r="Q29" s="246"/>
      <c r="R29" s="247"/>
      <c r="S29" s="269"/>
      <c r="T29" s="269"/>
      <c r="U29" s="269"/>
      <c r="V29" s="269"/>
      <c r="W29" s="249"/>
      <c r="X29" s="250"/>
      <c r="Y29" s="251">
        <v>-7917.47</v>
      </c>
      <c r="Z29" s="251">
        <v>142082.53</v>
      </c>
      <c r="AA29" s="251">
        <v>100000</v>
      </c>
      <c r="AB29" s="258">
        <v>139321</v>
      </c>
      <c r="AC29" s="239"/>
    </row>
    <row r="30" spans="1:30" x14ac:dyDescent="0.25">
      <c r="A30" s="222"/>
      <c r="B30" s="285"/>
      <c r="C30" s="291"/>
      <c r="D30" s="292"/>
      <c r="E30" s="293"/>
      <c r="F30" s="294"/>
      <c r="G30" s="293"/>
      <c r="H30" s="293"/>
      <c r="I30" s="293"/>
      <c r="J30" s="294" t="s">
        <v>154</v>
      </c>
      <c r="K30" s="267">
        <v>133</v>
      </c>
      <c r="L30" s="243"/>
      <c r="M30" s="268">
        <v>1</v>
      </c>
      <c r="N30" s="268">
        <v>4</v>
      </c>
      <c r="O30" s="261">
        <v>6310010020</v>
      </c>
      <c r="P30" s="95">
        <v>540</v>
      </c>
      <c r="Q30" s="246"/>
      <c r="R30" s="247"/>
      <c r="S30" s="269"/>
      <c r="T30" s="269"/>
      <c r="U30" s="269"/>
      <c r="V30" s="269"/>
      <c r="W30" s="249"/>
      <c r="X30" s="250"/>
      <c r="Y30" s="251">
        <v>28700</v>
      </c>
      <c r="Z30" s="251">
        <v>49800</v>
      </c>
      <c r="AA30" s="251">
        <v>21100</v>
      </c>
      <c r="AB30" s="258">
        <v>21100</v>
      </c>
      <c r="AC30" s="239"/>
    </row>
    <row r="31" spans="1:30" ht="25.5" x14ac:dyDescent="0.25">
      <c r="A31" s="222"/>
      <c r="B31" s="285"/>
      <c r="C31" s="291"/>
      <c r="D31" s="292"/>
      <c r="E31" s="293"/>
      <c r="F31" s="294"/>
      <c r="G31" s="293"/>
      <c r="H31" s="293"/>
      <c r="I31" s="293"/>
      <c r="J31" s="102" t="s">
        <v>211</v>
      </c>
      <c r="K31" s="267">
        <v>133</v>
      </c>
      <c r="L31" s="243"/>
      <c r="M31" s="268">
        <v>1</v>
      </c>
      <c r="N31" s="268">
        <v>4</v>
      </c>
      <c r="O31" s="261">
        <v>6310010020</v>
      </c>
      <c r="P31" s="95">
        <v>850</v>
      </c>
      <c r="Q31" s="246"/>
      <c r="R31" s="247"/>
      <c r="S31" s="269"/>
      <c r="T31" s="269"/>
      <c r="U31" s="269"/>
      <c r="V31" s="269"/>
      <c r="W31" s="249"/>
      <c r="X31" s="250"/>
      <c r="Y31" s="251">
        <v>0</v>
      </c>
      <c r="Z31" s="251">
        <v>8000</v>
      </c>
      <c r="AA31" s="251">
        <f>AA32+AA33</f>
        <v>8000</v>
      </c>
      <c r="AB31" s="258">
        <f>AB32+AB33</f>
        <v>8000</v>
      </c>
      <c r="AC31" s="295"/>
      <c r="AD31" s="239"/>
    </row>
    <row r="32" spans="1:30" ht="25.5" x14ac:dyDescent="0.25">
      <c r="A32" s="222"/>
      <c r="B32" s="285"/>
      <c r="C32" s="291"/>
      <c r="D32" s="292"/>
      <c r="E32" s="293"/>
      <c r="F32" s="294"/>
      <c r="G32" s="293"/>
      <c r="H32" s="293"/>
      <c r="I32" s="293"/>
      <c r="J32" s="102" t="s">
        <v>272</v>
      </c>
      <c r="K32" s="267">
        <v>133</v>
      </c>
      <c r="L32" s="243"/>
      <c r="M32" s="268">
        <v>1</v>
      </c>
      <c r="N32" s="268">
        <v>4</v>
      </c>
      <c r="O32" s="261">
        <v>6310010020</v>
      </c>
      <c r="P32" s="95">
        <v>851</v>
      </c>
      <c r="Q32" s="246"/>
      <c r="R32" s="247"/>
      <c r="S32" s="269"/>
      <c r="T32" s="269"/>
      <c r="U32" s="269"/>
      <c r="V32" s="269"/>
      <c r="W32" s="249"/>
      <c r="X32" s="250"/>
      <c r="Y32" s="251">
        <v>0</v>
      </c>
      <c r="Z32" s="251">
        <v>700</v>
      </c>
      <c r="AA32" s="251">
        <v>700</v>
      </c>
      <c r="AB32" s="258">
        <v>700</v>
      </c>
      <c r="AC32" s="295"/>
      <c r="AD32" s="239"/>
    </row>
    <row r="33" spans="1:29" x14ac:dyDescent="0.25">
      <c r="A33" s="222"/>
      <c r="B33" s="285"/>
      <c r="C33" s="291"/>
      <c r="D33" s="292"/>
      <c r="E33" s="293"/>
      <c r="F33" s="294"/>
      <c r="G33" s="293"/>
      <c r="H33" s="293"/>
      <c r="I33" s="293"/>
      <c r="J33" s="294" t="s">
        <v>273</v>
      </c>
      <c r="K33" s="267">
        <v>133</v>
      </c>
      <c r="L33" s="243"/>
      <c r="M33" s="268">
        <v>1</v>
      </c>
      <c r="N33" s="268">
        <v>4</v>
      </c>
      <c r="O33" s="261">
        <v>6310010020</v>
      </c>
      <c r="P33" s="95">
        <v>853</v>
      </c>
      <c r="Q33" s="246"/>
      <c r="R33" s="247"/>
      <c r="S33" s="269"/>
      <c r="T33" s="269"/>
      <c r="U33" s="269"/>
      <c r="V33" s="269"/>
      <c r="W33" s="249"/>
      <c r="X33" s="250"/>
      <c r="Y33" s="251">
        <v>0</v>
      </c>
      <c r="Z33" s="251">
        <v>7300</v>
      </c>
      <c r="AA33" s="251">
        <v>7300</v>
      </c>
      <c r="AB33" s="258">
        <v>7300</v>
      </c>
      <c r="AC33" s="239"/>
    </row>
    <row r="34" spans="1:29" ht="25.5" x14ac:dyDescent="0.25">
      <c r="A34" s="222"/>
      <c r="B34" s="285"/>
      <c r="C34" s="291"/>
      <c r="D34" s="292"/>
      <c r="E34" s="293"/>
      <c r="F34" s="294"/>
      <c r="G34" s="293"/>
      <c r="H34" s="293"/>
      <c r="I34" s="293"/>
      <c r="J34" s="294" t="s">
        <v>212</v>
      </c>
      <c r="K34" s="267">
        <v>133</v>
      </c>
      <c r="L34" s="243"/>
      <c r="M34" s="268">
        <v>1</v>
      </c>
      <c r="N34" s="268">
        <v>4</v>
      </c>
      <c r="O34" s="261">
        <v>6310097080</v>
      </c>
      <c r="P34" s="95">
        <v>0</v>
      </c>
      <c r="Q34" s="246"/>
      <c r="R34" s="247"/>
      <c r="S34" s="269"/>
      <c r="T34" s="269"/>
      <c r="U34" s="269"/>
      <c r="V34" s="269"/>
      <c r="W34" s="249"/>
      <c r="X34" s="250"/>
      <c r="Y34" s="251">
        <v>21700</v>
      </c>
      <c r="Z34" s="251">
        <v>21700</v>
      </c>
      <c r="AA34" s="251">
        <v>0</v>
      </c>
      <c r="AB34" s="258">
        <v>0</v>
      </c>
      <c r="AC34" s="239"/>
    </row>
    <row r="35" spans="1:29" ht="38.25" x14ac:dyDescent="0.25">
      <c r="A35" s="222"/>
      <c r="B35" s="285"/>
      <c r="C35" s="291"/>
      <c r="D35" s="292"/>
      <c r="E35" s="293"/>
      <c r="F35" s="294"/>
      <c r="G35" s="293"/>
      <c r="H35" s="293"/>
      <c r="I35" s="293"/>
      <c r="J35" s="294" t="s">
        <v>203</v>
      </c>
      <c r="K35" s="267">
        <v>133</v>
      </c>
      <c r="L35" s="243"/>
      <c r="M35" s="268">
        <v>1</v>
      </c>
      <c r="N35" s="268">
        <v>4</v>
      </c>
      <c r="O35" s="261">
        <v>6310097080</v>
      </c>
      <c r="P35" s="95">
        <v>120</v>
      </c>
      <c r="Q35" s="246"/>
      <c r="R35" s="247"/>
      <c r="S35" s="269"/>
      <c r="T35" s="269"/>
      <c r="U35" s="269"/>
      <c r="V35" s="269"/>
      <c r="W35" s="249"/>
      <c r="X35" s="250"/>
      <c r="Y35" s="251">
        <v>21700</v>
      </c>
      <c r="Z35" s="251">
        <v>21700</v>
      </c>
      <c r="AA35" s="251">
        <v>0</v>
      </c>
      <c r="AB35" s="258">
        <v>0</v>
      </c>
      <c r="AC35" s="239"/>
    </row>
    <row r="36" spans="1:29" ht="38.25" x14ac:dyDescent="0.25">
      <c r="A36" s="222"/>
      <c r="B36" s="285"/>
      <c r="C36" s="291"/>
      <c r="D36" s="292"/>
      <c r="E36" s="293"/>
      <c r="F36" s="294"/>
      <c r="G36" s="293"/>
      <c r="H36" s="293"/>
      <c r="I36" s="293"/>
      <c r="J36" s="294" t="s">
        <v>268</v>
      </c>
      <c r="K36" s="267">
        <v>133</v>
      </c>
      <c r="L36" s="243"/>
      <c r="M36" s="268">
        <v>1</v>
      </c>
      <c r="N36" s="268">
        <v>4</v>
      </c>
      <c r="O36" s="261">
        <v>6310097080</v>
      </c>
      <c r="P36" s="95">
        <v>121</v>
      </c>
      <c r="Q36" s="246"/>
      <c r="R36" s="247"/>
      <c r="S36" s="269"/>
      <c r="T36" s="269"/>
      <c r="U36" s="269"/>
      <c r="V36" s="269"/>
      <c r="W36" s="249"/>
      <c r="X36" s="250"/>
      <c r="Y36" s="251">
        <v>16667</v>
      </c>
      <c r="Z36" s="251">
        <v>16667</v>
      </c>
      <c r="AA36" s="251">
        <v>0</v>
      </c>
      <c r="AB36" s="258">
        <v>0</v>
      </c>
      <c r="AC36" s="239"/>
    </row>
    <row r="37" spans="1:29" ht="76.5" x14ac:dyDescent="0.25">
      <c r="A37" s="222"/>
      <c r="B37" s="285"/>
      <c r="C37" s="291"/>
      <c r="D37" s="292"/>
      <c r="E37" s="293"/>
      <c r="F37" s="294"/>
      <c r="G37" s="293"/>
      <c r="H37" s="293"/>
      <c r="I37" s="293"/>
      <c r="J37" s="294" t="s">
        <v>269</v>
      </c>
      <c r="K37" s="267">
        <v>133</v>
      </c>
      <c r="L37" s="243"/>
      <c r="M37" s="268">
        <v>1</v>
      </c>
      <c r="N37" s="268">
        <v>4</v>
      </c>
      <c r="O37" s="261">
        <v>6310097080</v>
      </c>
      <c r="P37" s="95">
        <v>129</v>
      </c>
      <c r="Q37" s="246"/>
      <c r="R37" s="247"/>
      <c r="S37" s="269"/>
      <c r="T37" s="269"/>
      <c r="U37" s="269"/>
      <c r="V37" s="269"/>
      <c r="W37" s="249"/>
      <c r="X37" s="250"/>
      <c r="Y37" s="251">
        <v>5033</v>
      </c>
      <c r="Z37" s="251">
        <v>5033</v>
      </c>
      <c r="AA37" s="251">
        <v>0</v>
      </c>
      <c r="AB37" s="258">
        <v>0</v>
      </c>
      <c r="AC37" s="239"/>
    </row>
    <row r="38" spans="1:29" ht="63.75" x14ac:dyDescent="0.2">
      <c r="A38" s="222"/>
      <c r="B38" s="285"/>
      <c r="C38" s="291"/>
      <c r="D38" s="292"/>
      <c r="E38" s="293"/>
      <c r="F38" s="294"/>
      <c r="G38" s="293"/>
      <c r="H38" s="293"/>
      <c r="I38" s="293"/>
      <c r="J38" s="296" t="s">
        <v>174</v>
      </c>
      <c r="K38" s="242">
        <v>133</v>
      </c>
      <c r="L38" s="277"/>
      <c r="M38" s="244">
        <v>1</v>
      </c>
      <c r="N38" s="244">
        <v>6</v>
      </c>
      <c r="O38" s="245">
        <v>0</v>
      </c>
      <c r="P38" s="86">
        <v>0</v>
      </c>
      <c r="Q38" s="278"/>
      <c r="R38" s="279"/>
      <c r="S38" s="262"/>
      <c r="T38" s="262"/>
      <c r="U38" s="262"/>
      <c r="V38" s="262"/>
      <c r="W38" s="280"/>
      <c r="X38" s="281"/>
      <c r="Y38" s="252">
        <v>0</v>
      </c>
      <c r="Z38" s="252">
        <f>Z40</f>
        <v>29400</v>
      </c>
      <c r="AA38" s="252">
        <f>AA40</f>
        <v>29400</v>
      </c>
      <c r="AB38" s="297">
        <f>AB40</f>
        <v>29400</v>
      </c>
      <c r="AC38" s="239"/>
    </row>
    <row r="39" spans="1:29" ht="73.5" x14ac:dyDescent="0.2">
      <c r="A39" s="222"/>
      <c r="B39" s="285"/>
      <c r="C39" s="291"/>
      <c r="D39" s="292"/>
      <c r="E39" s="293"/>
      <c r="F39" s="294"/>
      <c r="G39" s="293"/>
      <c r="H39" s="293"/>
      <c r="I39" s="293"/>
      <c r="J39" s="260" t="s">
        <v>200</v>
      </c>
      <c r="K39" s="242">
        <v>133</v>
      </c>
      <c r="L39" s="277"/>
      <c r="M39" s="244">
        <v>1</v>
      </c>
      <c r="N39" s="244">
        <v>6</v>
      </c>
      <c r="O39" s="261">
        <v>6300000000</v>
      </c>
      <c r="P39" s="86">
        <v>0</v>
      </c>
      <c r="Q39" s="278"/>
      <c r="R39" s="279"/>
      <c r="S39" s="262"/>
      <c r="T39" s="262"/>
      <c r="U39" s="262"/>
      <c r="V39" s="262"/>
      <c r="W39" s="280"/>
      <c r="X39" s="281"/>
      <c r="Y39" s="252">
        <v>0</v>
      </c>
      <c r="Z39" s="252">
        <f>Z40</f>
        <v>29400</v>
      </c>
      <c r="AA39" s="252">
        <f>AA40</f>
        <v>29400</v>
      </c>
      <c r="AB39" s="297">
        <f>AB40</f>
        <v>29400</v>
      </c>
      <c r="AC39" s="239"/>
    </row>
    <row r="40" spans="1:29" ht="51" x14ac:dyDescent="0.25">
      <c r="A40" s="222"/>
      <c r="B40" s="285"/>
      <c r="C40" s="291"/>
      <c r="D40" s="292"/>
      <c r="E40" s="293"/>
      <c r="F40" s="294"/>
      <c r="G40" s="293"/>
      <c r="H40" s="293"/>
      <c r="I40" s="293"/>
      <c r="J40" s="294" t="s">
        <v>201</v>
      </c>
      <c r="K40" s="267">
        <v>133</v>
      </c>
      <c r="L40" s="243"/>
      <c r="M40" s="268">
        <v>1</v>
      </c>
      <c r="N40" s="268">
        <v>6</v>
      </c>
      <c r="O40" s="261">
        <v>6310000000</v>
      </c>
      <c r="P40" s="95">
        <v>0</v>
      </c>
      <c r="Q40" s="246"/>
      <c r="R40" s="247"/>
      <c r="S40" s="269"/>
      <c r="T40" s="269"/>
      <c r="U40" s="269"/>
      <c r="V40" s="269"/>
      <c r="W40" s="249"/>
      <c r="X40" s="250"/>
      <c r="Y40" s="251">
        <v>0</v>
      </c>
      <c r="Z40" s="251">
        <f t="shared" ref="Z40:AB40" si="2">Z41</f>
        <v>29400</v>
      </c>
      <c r="AA40" s="251">
        <f t="shared" si="2"/>
        <v>29400</v>
      </c>
      <c r="AB40" s="258">
        <f t="shared" si="2"/>
        <v>29400</v>
      </c>
      <c r="AC40" s="239"/>
    </row>
    <row r="41" spans="1:29" ht="51" x14ac:dyDescent="0.25">
      <c r="A41" s="222"/>
      <c r="B41" s="285"/>
      <c r="C41" s="291"/>
      <c r="D41" s="292"/>
      <c r="E41" s="293"/>
      <c r="F41" s="294"/>
      <c r="G41" s="293"/>
      <c r="H41" s="293"/>
      <c r="I41" s="293"/>
      <c r="J41" s="294" t="s">
        <v>274</v>
      </c>
      <c r="K41" s="267">
        <v>133</v>
      </c>
      <c r="L41" s="243"/>
      <c r="M41" s="268">
        <v>1</v>
      </c>
      <c r="N41" s="268">
        <v>6</v>
      </c>
      <c r="O41" s="261">
        <v>6310010080</v>
      </c>
      <c r="P41" s="95">
        <v>0</v>
      </c>
      <c r="Q41" s="246"/>
      <c r="R41" s="247"/>
      <c r="S41" s="269"/>
      <c r="T41" s="269"/>
      <c r="U41" s="269"/>
      <c r="V41" s="269"/>
      <c r="W41" s="249"/>
      <c r="X41" s="250"/>
      <c r="Y41" s="251">
        <v>0</v>
      </c>
      <c r="Z41" s="251">
        <f>Z42</f>
        <v>29400</v>
      </c>
      <c r="AA41" s="251">
        <f>AA42</f>
        <v>29400</v>
      </c>
      <c r="AB41" s="258">
        <f>AB42</f>
        <v>29400</v>
      </c>
      <c r="AC41" s="239"/>
    </row>
    <row r="42" spans="1:29" x14ac:dyDescent="0.25">
      <c r="A42" s="222"/>
      <c r="B42" s="285"/>
      <c r="C42" s="291"/>
      <c r="D42" s="292"/>
      <c r="E42" s="293"/>
      <c r="F42" s="294"/>
      <c r="G42" s="293"/>
      <c r="H42" s="293"/>
      <c r="I42" s="293"/>
      <c r="J42" s="294" t="s">
        <v>154</v>
      </c>
      <c r="K42" s="267">
        <v>133</v>
      </c>
      <c r="L42" s="243"/>
      <c r="M42" s="268">
        <v>1</v>
      </c>
      <c r="N42" s="268">
        <v>6</v>
      </c>
      <c r="O42" s="261">
        <v>6310010080</v>
      </c>
      <c r="P42" s="95">
        <v>540</v>
      </c>
      <c r="Q42" s="246"/>
      <c r="R42" s="247"/>
      <c r="S42" s="269"/>
      <c r="T42" s="269"/>
      <c r="U42" s="269"/>
      <c r="V42" s="269"/>
      <c r="W42" s="249"/>
      <c r="X42" s="250"/>
      <c r="Y42" s="251">
        <v>0</v>
      </c>
      <c r="Z42" s="251">
        <v>29400</v>
      </c>
      <c r="AA42" s="251">
        <v>29400</v>
      </c>
      <c r="AB42" s="258">
        <v>29400</v>
      </c>
      <c r="AC42" s="239"/>
    </row>
    <row r="43" spans="1:29" x14ac:dyDescent="0.2">
      <c r="A43" s="222"/>
      <c r="B43" s="285"/>
      <c r="C43" s="291"/>
      <c r="D43" s="292"/>
      <c r="E43" s="293"/>
      <c r="F43" s="294"/>
      <c r="G43" s="293"/>
      <c r="H43" s="293"/>
      <c r="I43" s="293"/>
      <c r="J43" s="296" t="s">
        <v>176</v>
      </c>
      <c r="K43" s="242">
        <v>133</v>
      </c>
      <c r="L43" s="277"/>
      <c r="M43" s="244">
        <v>1</v>
      </c>
      <c r="N43" s="244">
        <v>11</v>
      </c>
      <c r="O43" s="245">
        <v>0</v>
      </c>
      <c r="P43" s="86">
        <v>0</v>
      </c>
      <c r="Q43" s="278"/>
      <c r="R43" s="279"/>
      <c r="S43" s="262"/>
      <c r="T43" s="262"/>
      <c r="U43" s="262"/>
      <c r="V43" s="262"/>
      <c r="W43" s="280"/>
      <c r="X43" s="281"/>
      <c r="Y43" s="252">
        <v>0</v>
      </c>
      <c r="Z43" s="252">
        <f t="shared" ref="Z43:Z45" si="3">Z44</f>
        <v>15000</v>
      </c>
      <c r="AA43" s="252">
        <v>15000</v>
      </c>
      <c r="AB43" s="297">
        <v>15000</v>
      </c>
      <c r="AC43" s="239"/>
    </row>
    <row r="44" spans="1:29" ht="38.25" x14ac:dyDescent="0.25">
      <c r="A44" s="222"/>
      <c r="B44" s="285"/>
      <c r="C44" s="291"/>
      <c r="D44" s="292"/>
      <c r="E44" s="293"/>
      <c r="F44" s="294"/>
      <c r="G44" s="293"/>
      <c r="H44" s="293"/>
      <c r="I44" s="293"/>
      <c r="J44" s="102" t="s">
        <v>275</v>
      </c>
      <c r="K44" s="267">
        <v>133</v>
      </c>
      <c r="L44" s="243"/>
      <c r="M44" s="268">
        <v>1</v>
      </c>
      <c r="N44" s="268">
        <v>11</v>
      </c>
      <c r="O44" s="261">
        <v>7700000000</v>
      </c>
      <c r="P44" s="95">
        <v>0</v>
      </c>
      <c r="Q44" s="246"/>
      <c r="R44" s="247"/>
      <c r="S44" s="269"/>
      <c r="T44" s="269"/>
      <c r="U44" s="269"/>
      <c r="V44" s="269"/>
      <c r="W44" s="249"/>
      <c r="X44" s="250"/>
      <c r="Y44" s="251">
        <v>0</v>
      </c>
      <c r="Z44" s="251">
        <f t="shared" si="3"/>
        <v>15000</v>
      </c>
      <c r="AA44" s="251">
        <v>15000</v>
      </c>
      <c r="AB44" s="258">
        <v>15000</v>
      </c>
      <c r="AC44" s="239"/>
    </row>
    <row r="45" spans="1:29" ht="38.25" x14ac:dyDescent="0.25">
      <c r="A45" s="222"/>
      <c r="B45" s="285"/>
      <c r="C45" s="291"/>
      <c r="D45" s="292"/>
      <c r="E45" s="293"/>
      <c r="F45" s="294"/>
      <c r="G45" s="293"/>
      <c r="H45" s="293"/>
      <c r="I45" s="293"/>
      <c r="J45" s="294" t="s">
        <v>216</v>
      </c>
      <c r="K45" s="267">
        <v>133</v>
      </c>
      <c r="L45" s="243"/>
      <c r="M45" s="268">
        <v>1</v>
      </c>
      <c r="N45" s="268">
        <v>11</v>
      </c>
      <c r="O45" s="261">
        <v>7700000040</v>
      </c>
      <c r="P45" s="95">
        <v>0</v>
      </c>
      <c r="Q45" s="246"/>
      <c r="R45" s="247"/>
      <c r="S45" s="269"/>
      <c r="T45" s="269"/>
      <c r="U45" s="269"/>
      <c r="V45" s="269"/>
      <c r="W45" s="249"/>
      <c r="X45" s="250"/>
      <c r="Y45" s="251">
        <v>0</v>
      </c>
      <c r="Z45" s="251">
        <f t="shared" si="3"/>
        <v>15000</v>
      </c>
      <c r="AA45" s="251">
        <v>15000</v>
      </c>
      <c r="AB45" s="258">
        <v>15000</v>
      </c>
      <c r="AC45" s="239"/>
    </row>
    <row r="46" spans="1:29" x14ac:dyDescent="0.25">
      <c r="A46" s="222"/>
      <c r="B46" s="285"/>
      <c r="C46" s="291"/>
      <c r="D46" s="292"/>
      <c r="E46" s="293"/>
      <c r="F46" s="294"/>
      <c r="G46" s="293"/>
      <c r="H46" s="293"/>
      <c r="I46" s="293"/>
      <c r="J46" s="294" t="s">
        <v>217</v>
      </c>
      <c r="K46" s="267">
        <v>133</v>
      </c>
      <c r="L46" s="243"/>
      <c r="M46" s="268">
        <v>1</v>
      </c>
      <c r="N46" s="268">
        <v>11</v>
      </c>
      <c r="O46" s="261">
        <v>7700000040</v>
      </c>
      <c r="P46" s="95">
        <v>870</v>
      </c>
      <c r="Q46" s="246"/>
      <c r="R46" s="247"/>
      <c r="S46" s="269"/>
      <c r="T46" s="269"/>
      <c r="U46" s="269"/>
      <c r="V46" s="269"/>
      <c r="W46" s="249"/>
      <c r="X46" s="250"/>
      <c r="Y46" s="251">
        <v>0</v>
      </c>
      <c r="Z46" s="251">
        <v>15000</v>
      </c>
      <c r="AA46" s="251">
        <v>15000</v>
      </c>
      <c r="AB46" s="258">
        <v>15000</v>
      </c>
      <c r="AC46" s="239"/>
    </row>
    <row r="47" spans="1:29" ht="25.5" x14ac:dyDescent="0.2">
      <c r="A47" s="222"/>
      <c r="B47" s="285"/>
      <c r="C47" s="291"/>
      <c r="D47" s="292"/>
      <c r="E47" s="293"/>
      <c r="F47" s="294"/>
      <c r="G47" s="293"/>
      <c r="H47" s="293"/>
      <c r="I47" s="293"/>
      <c r="J47" s="296" t="s">
        <v>177</v>
      </c>
      <c r="K47" s="242">
        <v>133</v>
      </c>
      <c r="L47" s="243"/>
      <c r="M47" s="244">
        <v>1</v>
      </c>
      <c r="N47" s="244">
        <v>13</v>
      </c>
      <c r="O47" s="245">
        <v>0</v>
      </c>
      <c r="P47" s="86">
        <v>0</v>
      </c>
      <c r="Q47" s="246"/>
      <c r="R47" s="247"/>
      <c r="S47" s="269"/>
      <c r="T47" s="269"/>
      <c r="U47" s="269"/>
      <c r="V47" s="269"/>
      <c r="W47" s="249"/>
      <c r="X47" s="250"/>
      <c r="Y47" s="251">
        <f>Y48</f>
        <v>-342.5</v>
      </c>
      <c r="Z47" s="252">
        <f t="shared" ref="Z47:AA50" si="4">Z48</f>
        <v>1657.5</v>
      </c>
      <c r="AA47" s="252">
        <f t="shared" si="4"/>
        <v>2000</v>
      </c>
      <c r="AB47" s="297">
        <f>AB48</f>
        <v>2000</v>
      </c>
      <c r="AC47" s="239"/>
    </row>
    <row r="48" spans="1:29" ht="38.25" x14ac:dyDescent="0.25">
      <c r="A48" s="222"/>
      <c r="B48" s="285"/>
      <c r="C48" s="291"/>
      <c r="D48" s="292"/>
      <c r="E48" s="293"/>
      <c r="F48" s="294"/>
      <c r="G48" s="293"/>
      <c r="H48" s="293"/>
      <c r="I48" s="293"/>
      <c r="J48" s="102" t="s">
        <v>275</v>
      </c>
      <c r="K48" s="267">
        <v>133</v>
      </c>
      <c r="L48" s="243"/>
      <c r="M48" s="268">
        <v>1</v>
      </c>
      <c r="N48" s="268">
        <v>13</v>
      </c>
      <c r="O48" s="261">
        <v>7700000000</v>
      </c>
      <c r="P48" s="95">
        <v>0</v>
      </c>
      <c r="Q48" s="246"/>
      <c r="R48" s="247"/>
      <c r="S48" s="269"/>
      <c r="T48" s="269"/>
      <c r="U48" s="269"/>
      <c r="V48" s="269"/>
      <c r="W48" s="249"/>
      <c r="X48" s="250"/>
      <c r="Y48" s="251">
        <f>Y49</f>
        <v>-342.5</v>
      </c>
      <c r="Z48" s="251">
        <f t="shared" si="4"/>
        <v>1657.5</v>
      </c>
      <c r="AA48" s="251">
        <f t="shared" si="4"/>
        <v>2000</v>
      </c>
      <c r="AB48" s="258">
        <f>AB49</f>
        <v>2000</v>
      </c>
      <c r="AC48" s="239"/>
    </row>
    <row r="49" spans="1:29" ht="38.25" x14ac:dyDescent="0.25">
      <c r="A49" s="222"/>
      <c r="B49" s="285"/>
      <c r="C49" s="291"/>
      <c r="D49" s="292"/>
      <c r="E49" s="293"/>
      <c r="F49" s="294"/>
      <c r="G49" s="293"/>
      <c r="H49" s="293"/>
      <c r="I49" s="293"/>
      <c r="J49" s="102" t="s">
        <v>276</v>
      </c>
      <c r="K49" s="267">
        <v>133</v>
      </c>
      <c r="L49" s="243"/>
      <c r="M49" s="268">
        <v>1</v>
      </c>
      <c r="N49" s="268">
        <v>13</v>
      </c>
      <c r="O49" s="261">
        <v>7700095100</v>
      </c>
      <c r="P49" s="95">
        <v>0</v>
      </c>
      <c r="Q49" s="246"/>
      <c r="R49" s="247"/>
      <c r="S49" s="269"/>
      <c r="T49" s="269"/>
      <c r="U49" s="269"/>
      <c r="V49" s="269"/>
      <c r="W49" s="249"/>
      <c r="X49" s="250"/>
      <c r="Y49" s="251">
        <f>Y50</f>
        <v>-342.5</v>
      </c>
      <c r="Z49" s="251">
        <f t="shared" si="4"/>
        <v>1657.5</v>
      </c>
      <c r="AA49" s="251">
        <f t="shared" si="4"/>
        <v>2000</v>
      </c>
      <c r="AB49" s="258">
        <f>AB50</f>
        <v>2000</v>
      </c>
      <c r="AC49" s="239"/>
    </row>
    <row r="50" spans="1:29" ht="25.5" x14ac:dyDescent="0.25">
      <c r="A50" s="222"/>
      <c r="B50" s="285"/>
      <c r="C50" s="291"/>
      <c r="D50" s="292"/>
      <c r="E50" s="293"/>
      <c r="F50" s="294"/>
      <c r="G50" s="293"/>
      <c r="H50" s="293"/>
      <c r="I50" s="293"/>
      <c r="J50" s="294" t="s">
        <v>211</v>
      </c>
      <c r="K50" s="267">
        <v>133</v>
      </c>
      <c r="L50" s="243"/>
      <c r="M50" s="268">
        <v>1</v>
      </c>
      <c r="N50" s="268">
        <v>13</v>
      </c>
      <c r="O50" s="261">
        <v>7700095100</v>
      </c>
      <c r="P50" s="95">
        <v>850</v>
      </c>
      <c r="Q50" s="246"/>
      <c r="R50" s="247"/>
      <c r="S50" s="269"/>
      <c r="T50" s="269"/>
      <c r="U50" s="269"/>
      <c r="V50" s="269"/>
      <c r="W50" s="249"/>
      <c r="X50" s="250"/>
      <c r="Y50" s="251">
        <f>Y51</f>
        <v>-342.5</v>
      </c>
      <c r="Z50" s="251">
        <f t="shared" si="4"/>
        <v>1657.5</v>
      </c>
      <c r="AA50" s="251">
        <f t="shared" si="4"/>
        <v>2000</v>
      </c>
      <c r="AB50" s="258">
        <f>AB51</f>
        <v>2000</v>
      </c>
      <c r="AC50" s="239" t="s">
        <v>163</v>
      </c>
    </row>
    <row r="51" spans="1:29" x14ac:dyDescent="0.25">
      <c r="A51" s="222"/>
      <c r="B51" s="285"/>
      <c r="C51" s="291"/>
      <c r="D51" s="292"/>
      <c r="E51" s="293"/>
      <c r="F51" s="294"/>
      <c r="G51" s="293"/>
      <c r="H51" s="293"/>
      <c r="I51" s="293"/>
      <c r="J51" s="294" t="s">
        <v>277</v>
      </c>
      <c r="K51" s="267">
        <v>133</v>
      </c>
      <c r="L51" s="243"/>
      <c r="M51" s="268">
        <v>1</v>
      </c>
      <c r="N51" s="268">
        <v>13</v>
      </c>
      <c r="O51" s="261">
        <v>7700095100</v>
      </c>
      <c r="P51" s="95">
        <v>853</v>
      </c>
      <c r="Q51" s="246"/>
      <c r="R51" s="247"/>
      <c r="S51" s="269"/>
      <c r="T51" s="269"/>
      <c r="U51" s="269"/>
      <c r="V51" s="269"/>
      <c r="W51" s="249"/>
      <c r="X51" s="250"/>
      <c r="Y51" s="251">
        <v>-342.5</v>
      </c>
      <c r="Z51" s="251">
        <v>1657.5</v>
      </c>
      <c r="AA51" s="251">
        <v>2000</v>
      </c>
      <c r="AB51" s="258">
        <v>2000</v>
      </c>
      <c r="AC51" s="239" t="s">
        <v>163</v>
      </c>
    </row>
    <row r="52" spans="1:29" x14ac:dyDescent="0.2">
      <c r="A52" s="222"/>
      <c r="B52" s="240" t="s">
        <v>179</v>
      </c>
      <c r="C52" s="240"/>
      <c r="D52" s="240"/>
      <c r="E52" s="240"/>
      <c r="F52" s="240"/>
      <c r="G52" s="240"/>
      <c r="H52" s="240"/>
      <c r="I52" s="240"/>
      <c r="J52" s="241"/>
      <c r="K52" s="242">
        <v>133</v>
      </c>
      <c r="L52" s="243">
        <v>200</v>
      </c>
      <c r="M52" s="244">
        <v>2</v>
      </c>
      <c r="N52" s="244">
        <v>0</v>
      </c>
      <c r="O52" s="245">
        <v>0</v>
      </c>
      <c r="P52" s="86">
        <v>0</v>
      </c>
      <c r="Q52" s="246"/>
      <c r="R52" s="247">
        <v>0</v>
      </c>
      <c r="S52" s="248"/>
      <c r="T52" s="248"/>
      <c r="U52" s="248"/>
      <c r="V52" s="248"/>
      <c r="W52" s="249">
        <v>0</v>
      </c>
      <c r="X52" s="250">
        <v>0</v>
      </c>
      <c r="Y52" s="251">
        <v>0</v>
      </c>
      <c r="Z52" s="252">
        <f t="shared" ref="Z52:AB55" si="5">Z53</f>
        <v>104800</v>
      </c>
      <c r="AA52" s="252">
        <f t="shared" si="5"/>
        <v>108300</v>
      </c>
      <c r="AB52" s="88">
        <f t="shared" si="5"/>
        <v>112100</v>
      </c>
      <c r="AC52" s="239" t="s">
        <v>163</v>
      </c>
    </row>
    <row r="53" spans="1:29" x14ac:dyDescent="0.2">
      <c r="A53" s="222"/>
      <c r="B53" s="285"/>
      <c r="C53" s="298"/>
      <c r="D53" s="299" t="s">
        <v>180</v>
      </c>
      <c r="E53" s="299"/>
      <c r="F53" s="299"/>
      <c r="G53" s="299"/>
      <c r="H53" s="299"/>
      <c r="I53" s="299"/>
      <c r="J53" s="300"/>
      <c r="K53" s="242">
        <v>133</v>
      </c>
      <c r="L53" s="243">
        <v>203</v>
      </c>
      <c r="M53" s="244">
        <v>2</v>
      </c>
      <c r="N53" s="244">
        <v>3</v>
      </c>
      <c r="O53" s="245">
        <v>0</v>
      </c>
      <c r="P53" s="86">
        <v>0</v>
      </c>
      <c r="Q53" s="246"/>
      <c r="R53" s="247">
        <v>0</v>
      </c>
      <c r="S53" s="248"/>
      <c r="T53" s="248"/>
      <c r="U53" s="248"/>
      <c r="V53" s="248"/>
      <c r="W53" s="249">
        <v>0</v>
      </c>
      <c r="X53" s="250">
        <v>0</v>
      </c>
      <c r="Y53" s="251">
        <v>0</v>
      </c>
      <c r="Z53" s="252">
        <f>Z55</f>
        <v>104800</v>
      </c>
      <c r="AA53" s="252">
        <f>AA55</f>
        <v>108300</v>
      </c>
      <c r="AB53" s="88">
        <f>AB55</f>
        <v>112100</v>
      </c>
      <c r="AC53" s="239" t="s">
        <v>163</v>
      </c>
    </row>
    <row r="54" spans="1:29" ht="84" x14ac:dyDescent="0.2">
      <c r="A54" s="222"/>
      <c r="B54" s="285"/>
      <c r="C54" s="298"/>
      <c r="D54" s="301"/>
      <c r="E54" s="302"/>
      <c r="F54" s="301"/>
      <c r="G54" s="301"/>
      <c r="H54" s="301"/>
      <c r="I54" s="301"/>
      <c r="J54" s="260" t="s">
        <v>233</v>
      </c>
      <c r="K54" s="242">
        <v>133</v>
      </c>
      <c r="L54" s="243"/>
      <c r="M54" s="244">
        <v>2</v>
      </c>
      <c r="N54" s="244">
        <v>3</v>
      </c>
      <c r="O54" s="261">
        <v>6300000000</v>
      </c>
      <c r="P54" s="86">
        <v>0</v>
      </c>
      <c r="Q54" s="246"/>
      <c r="R54" s="247"/>
      <c r="S54" s="262"/>
      <c r="T54" s="262"/>
      <c r="U54" s="262"/>
      <c r="V54" s="262"/>
      <c r="W54" s="249"/>
      <c r="X54" s="250"/>
      <c r="Y54" s="251">
        <v>0</v>
      </c>
      <c r="Z54" s="252">
        <f>Z55</f>
        <v>104800</v>
      </c>
      <c r="AA54" s="252">
        <f>AA55</f>
        <v>108300</v>
      </c>
      <c r="AB54" s="88">
        <f>AB55</f>
        <v>112100</v>
      </c>
      <c r="AC54" s="239"/>
    </row>
    <row r="55" spans="1:29" x14ac:dyDescent="0.25">
      <c r="A55" s="222"/>
      <c r="B55" s="285"/>
      <c r="C55" s="286"/>
      <c r="D55" s="288"/>
      <c r="E55" s="289"/>
      <c r="F55" s="303" t="s">
        <v>222</v>
      </c>
      <c r="G55" s="303"/>
      <c r="H55" s="303"/>
      <c r="I55" s="303"/>
      <c r="J55" s="304"/>
      <c r="K55" s="267">
        <v>133</v>
      </c>
      <c r="L55" s="243">
        <v>203</v>
      </c>
      <c r="M55" s="268">
        <v>2</v>
      </c>
      <c r="N55" s="268">
        <v>3</v>
      </c>
      <c r="O55" s="261">
        <v>6320000000</v>
      </c>
      <c r="P55" s="95">
        <v>0</v>
      </c>
      <c r="Q55" s="246"/>
      <c r="R55" s="247">
        <v>0</v>
      </c>
      <c r="S55" s="274"/>
      <c r="T55" s="274"/>
      <c r="U55" s="274"/>
      <c r="V55" s="274"/>
      <c r="W55" s="249">
        <v>0</v>
      </c>
      <c r="X55" s="250">
        <v>0</v>
      </c>
      <c r="Y55" s="251">
        <v>0</v>
      </c>
      <c r="Z55" s="251">
        <f t="shared" si="5"/>
        <v>104800</v>
      </c>
      <c r="AA55" s="251">
        <f t="shared" si="5"/>
        <v>108300</v>
      </c>
      <c r="AB55" s="258">
        <f t="shared" si="5"/>
        <v>112100</v>
      </c>
      <c r="AC55" s="239"/>
    </row>
    <row r="56" spans="1:29" x14ac:dyDescent="0.25">
      <c r="A56" s="222"/>
      <c r="B56" s="285"/>
      <c r="C56" s="286"/>
      <c r="D56" s="288"/>
      <c r="E56" s="290"/>
      <c r="F56" s="289"/>
      <c r="G56" s="303" t="s">
        <v>278</v>
      </c>
      <c r="H56" s="303"/>
      <c r="I56" s="303"/>
      <c r="J56" s="304"/>
      <c r="K56" s="267">
        <v>133</v>
      </c>
      <c r="L56" s="243">
        <v>203</v>
      </c>
      <c r="M56" s="268">
        <v>2</v>
      </c>
      <c r="N56" s="268">
        <v>3</v>
      </c>
      <c r="O56" s="261">
        <v>6320051180</v>
      </c>
      <c r="P56" s="95">
        <v>0</v>
      </c>
      <c r="Q56" s="246"/>
      <c r="R56" s="247">
        <v>10000</v>
      </c>
      <c r="S56" s="274"/>
      <c r="T56" s="274"/>
      <c r="U56" s="274"/>
      <c r="V56" s="274"/>
      <c r="W56" s="249">
        <v>0</v>
      </c>
      <c r="X56" s="250">
        <v>0</v>
      </c>
      <c r="Y56" s="251">
        <v>0</v>
      </c>
      <c r="Z56" s="251">
        <f>Z57+Z61</f>
        <v>104800</v>
      </c>
      <c r="AA56" s="251">
        <f>AA57+AA60</f>
        <v>108300</v>
      </c>
      <c r="AB56" s="258">
        <f>AB57+AB60</f>
        <v>112100</v>
      </c>
      <c r="AC56" s="239"/>
    </row>
    <row r="57" spans="1:29" ht="38.25" x14ac:dyDescent="0.25">
      <c r="A57" s="222"/>
      <c r="B57" s="285"/>
      <c r="C57" s="286"/>
      <c r="D57" s="288"/>
      <c r="E57" s="290"/>
      <c r="F57" s="289"/>
      <c r="G57" s="266"/>
      <c r="H57" s="266"/>
      <c r="I57" s="266"/>
      <c r="J57" s="289" t="s">
        <v>203</v>
      </c>
      <c r="K57" s="267">
        <v>133</v>
      </c>
      <c r="L57" s="243"/>
      <c r="M57" s="268">
        <v>2</v>
      </c>
      <c r="N57" s="268">
        <v>3</v>
      </c>
      <c r="O57" s="261">
        <v>6320051180</v>
      </c>
      <c r="P57" s="95">
        <v>120</v>
      </c>
      <c r="Q57" s="246"/>
      <c r="R57" s="247"/>
      <c r="S57" s="269"/>
      <c r="T57" s="269"/>
      <c r="U57" s="269"/>
      <c r="V57" s="269"/>
      <c r="W57" s="249"/>
      <c r="X57" s="250"/>
      <c r="Y57" s="251">
        <v>0</v>
      </c>
      <c r="Z57" s="251">
        <f>Z58+Z59</f>
        <v>104160</v>
      </c>
      <c r="AA57" s="251">
        <f>AA58+AA59</f>
        <v>104160</v>
      </c>
      <c r="AB57" s="258">
        <f>AB58+AB59</f>
        <v>106764</v>
      </c>
      <c r="AC57" s="239"/>
    </row>
    <row r="58" spans="1:29" ht="38.25" x14ac:dyDescent="0.25">
      <c r="A58" s="222"/>
      <c r="B58" s="285"/>
      <c r="C58" s="286"/>
      <c r="D58" s="288"/>
      <c r="E58" s="290"/>
      <c r="F58" s="289"/>
      <c r="G58" s="266"/>
      <c r="H58" s="266"/>
      <c r="I58" s="266"/>
      <c r="J58" s="289" t="s">
        <v>268</v>
      </c>
      <c r="K58" s="267">
        <v>133</v>
      </c>
      <c r="L58" s="243"/>
      <c r="M58" s="268">
        <v>2</v>
      </c>
      <c r="N58" s="268">
        <v>3</v>
      </c>
      <c r="O58" s="261">
        <v>6320051180</v>
      </c>
      <c r="P58" s="95">
        <v>121</v>
      </c>
      <c r="Q58" s="246"/>
      <c r="R58" s="247"/>
      <c r="S58" s="269"/>
      <c r="T58" s="269"/>
      <c r="U58" s="269"/>
      <c r="V58" s="269"/>
      <c r="W58" s="249"/>
      <c r="X58" s="250"/>
      <c r="Y58" s="251">
        <v>0</v>
      </c>
      <c r="Z58" s="251">
        <v>80000</v>
      </c>
      <c r="AA58" s="251">
        <v>80000</v>
      </c>
      <c r="AB58" s="258">
        <v>82000</v>
      </c>
      <c r="AC58" s="239"/>
    </row>
    <row r="59" spans="1:29" ht="76.5" x14ac:dyDescent="0.25">
      <c r="A59" s="222"/>
      <c r="B59" s="285"/>
      <c r="C59" s="286"/>
      <c r="D59" s="288"/>
      <c r="E59" s="290"/>
      <c r="F59" s="289"/>
      <c r="G59" s="266"/>
      <c r="H59" s="266"/>
      <c r="I59" s="266"/>
      <c r="J59" s="289" t="s">
        <v>269</v>
      </c>
      <c r="K59" s="267">
        <v>133</v>
      </c>
      <c r="L59" s="243"/>
      <c r="M59" s="268">
        <v>2</v>
      </c>
      <c r="N59" s="268">
        <v>3</v>
      </c>
      <c r="O59" s="261">
        <v>6320051180</v>
      </c>
      <c r="P59" s="95">
        <v>129</v>
      </c>
      <c r="Q59" s="246"/>
      <c r="R59" s="247"/>
      <c r="S59" s="269"/>
      <c r="T59" s="269"/>
      <c r="U59" s="269"/>
      <c r="V59" s="269"/>
      <c r="W59" s="249"/>
      <c r="X59" s="250"/>
      <c r="Y59" s="251">
        <v>0</v>
      </c>
      <c r="Z59" s="251">
        <v>24160</v>
      </c>
      <c r="AA59" s="251">
        <v>24160</v>
      </c>
      <c r="AB59" s="258">
        <v>24764</v>
      </c>
      <c r="AC59" s="239" t="s">
        <v>163</v>
      </c>
    </row>
    <row r="60" spans="1:29" ht="51" x14ac:dyDescent="0.25">
      <c r="A60" s="222"/>
      <c r="B60" s="285"/>
      <c r="C60" s="286"/>
      <c r="D60" s="288"/>
      <c r="E60" s="290"/>
      <c r="F60" s="289"/>
      <c r="G60" s="266"/>
      <c r="H60" s="266"/>
      <c r="I60" s="266"/>
      <c r="J60" s="289" t="s">
        <v>207</v>
      </c>
      <c r="K60" s="267">
        <v>133</v>
      </c>
      <c r="L60" s="243">
        <v>203</v>
      </c>
      <c r="M60" s="268">
        <v>2</v>
      </c>
      <c r="N60" s="268">
        <v>3</v>
      </c>
      <c r="O60" s="261">
        <v>6320051180</v>
      </c>
      <c r="P60" s="95">
        <v>240</v>
      </c>
      <c r="Q60" s="246"/>
      <c r="R60" s="247"/>
      <c r="S60" s="269"/>
      <c r="T60" s="269"/>
      <c r="U60" s="269"/>
      <c r="V60" s="269"/>
      <c r="W60" s="249"/>
      <c r="X60" s="250"/>
      <c r="Y60" s="251">
        <v>0</v>
      </c>
      <c r="Z60" s="251">
        <f>Z61</f>
        <v>640</v>
      </c>
      <c r="AA60" s="251">
        <f>AA61</f>
        <v>4140</v>
      </c>
      <c r="AB60" s="258">
        <f>AB61</f>
        <v>5336</v>
      </c>
      <c r="AC60" s="239" t="s">
        <v>163</v>
      </c>
    </row>
    <row r="61" spans="1:29" x14ac:dyDescent="0.25">
      <c r="A61" s="222"/>
      <c r="B61" s="285"/>
      <c r="C61" s="286"/>
      <c r="D61" s="288"/>
      <c r="E61" s="290"/>
      <c r="F61" s="289"/>
      <c r="G61" s="303" t="s">
        <v>279</v>
      </c>
      <c r="H61" s="303"/>
      <c r="I61" s="303"/>
      <c r="J61" s="304"/>
      <c r="K61" s="267">
        <v>133</v>
      </c>
      <c r="L61" s="243">
        <v>203</v>
      </c>
      <c r="M61" s="268">
        <v>2</v>
      </c>
      <c r="N61" s="268">
        <v>3</v>
      </c>
      <c r="O61" s="261">
        <v>6320051180</v>
      </c>
      <c r="P61" s="95">
        <v>244</v>
      </c>
      <c r="Q61" s="246"/>
      <c r="R61" s="247">
        <v>10000</v>
      </c>
      <c r="S61" s="274"/>
      <c r="T61" s="274"/>
      <c r="U61" s="274"/>
      <c r="V61" s="274"/>
      <c r="W61" s="249">
        <v>0</v>
      </c>
      <c r="X61" s="250">
        <v>0</v>
      </c>
      <c r="Y61" s="251">
        <v>0</v>
      </c>
      <c r="Z61" s="251">
        <v>640</v>
      </c>
      <c r="AA61" s="251">
        <v>4140</v>
      </c>
      <c r="AB61" s="258">
        <v>5336</v>
      </c>
      <c r="AC61" s="239" t="s">
        <v>163</v>
      </c>
    </row>
    <row r="62" spans="1:29" x14ac:dyDescent="0.2">
      <c r="A62" s="222"/>
      <c r="B62" s="305" t="s">
        <v>181</v>
      </c>
      <c r="C62" s="305"/>
      <c r="D62" s="305"/>
      <c r="E62" s="305"/>
      <c r="F62" s="305"/>
      <c r="G62" s="305"/>
      <c r="H62" s="305"/>
      <c r="I62" s="305"/>
      <c r="J62" s="306"/>
      <c r="K62" s="242">
        <v>133</v>
      </c>
      <c r="L62" s="243">
        <v>300</v>
      </c>
      <c r="M62" s="244">
        <v>3</v>
      </c>
      <c r="N62" s="244">
        <v>0</v>
      </c>
      <c r="O62" s="245">
        <v>0</v>
      </c>
      <c r="P62" s="86">
        <v>0</v>
      </c>
      <c r="Q62" s="246"/>
      <c r="R62" s="247">
        <v>0</v>
      </c>
      <c r="S62" s="248"/>
      <c r="T62" s="248"/>
      <c r="U62" s="248"/>
      <c r="V62" s="248"/>
      <c r="W62" s="249">
        <v>0</v>
      </c>
      <c r="X62" s="250">
        <v>0</v>
      </c>
      <c r="Y62" s="251">
        <f>Y63</f>
        <v>-42342.85</v>
      </c>
      <c r="Z62" s="252">
        <f>Z63+Z69</f>
        <v>80957.149999999994</v>
      </c>
      <c r="AA62" s="252">
        <f>AA63+AA69</f>
        <v>121419</v>
      </c>
      <c r="AB62" s="88">
        <f>AB63+AB69</f>
        <v>117300</v>
      </c>
      <c r="AC62" s="239" t="s">
        <v>163</v>
      </c>
    </row>
    <row r="63" spans="1:29" x14ac:dyDescent="0.2">
      <c r="A63" s="222"/>
      <c r="B63" s="253"/>
      <c r="C63" s="254"/>
      <c r="D63" s="307" t="s">
        <v>182</v>
      </c>
      <c r="E63" s="307"/>
      <c r="F63" s="307"/>
      <c r="G63" s="307"/>
      <c r="H63" s="307"/>
      <c r="I63" s="307"/>
      <c r="J63" s="308"/>
      <c r="K63" s="242">
        <v>133</v>
      </c>
      <c r="L63" s="243">
        <v>310</v>
      </c>
      <c r="M63" s="244">
        <v>3</v>
      </c>
      <c r="N63" s="244">
        <v>10</v>
      </c>
      <c r="O63" s="245">
        <v>0</v>
      </c>
      <c r="P63" s="86">
        <v>0</v>
      </c>
      <c r="Q63" s="246"/>
      <c r="R63" s="247">
        <v>0</v>
      </c>
      <c r="S63" s="248"/>
      <c r="T63" s="248"/>
      <c r="U63" s="248"/>
      <c r="V63" s="248"/>
      <c r="W63" s="249">
        <v>0</v>
      </c>
      <c r="X63" s="250">
        <v>0</v>
      </c>
      <c r="Y63" s="251">
        <f>Y68</f>
        <v>-42342.85</v>
      </c>
      <c r="Z63" s="252">
        <f>Z65</f>
        <v>74957.149999999994</v>
      </c>
      <c r="AA63" s="252">
        <f>AA65</f>
        <v>117300</v>
      </c>
      <c r="AB63" s="297">
        <f>AB65</f>
        <v>117300</v>
      </c>
      <c r="AC63" s="239" t="s">
        <v>163</v>
      </c>
    </row>
    <row r="64" spans="1:29" ht="73.5" x14ac:dyDescent="0.2">
      <c r="A64" s="222"/>
      <c r="B64" s="253"/>
      <c r="C64" s="254"/>
      <c r="D64" s="270"/>
      <c r="E64" s="264"/>
      <c r="F64" s="264"/>
      <c r="G64" s="284"/>
      <c r="H64" s="284"/>
      <c r="I64" s="284"/>
      <c r="J64" s="260" t="s">
        <v>200</v>
      </c>
      <c r="K64" s="242">
        <v>133</v>
      </c>
      <c r="L64" s="243"/>
      <c r="M64" s="244">
        <v>3</v>
      </c>
      <c r="N64" s="244">
        <v>10</v>
      </c>
      <c r="O64" s="261">
        <v>6300000000</v>
      </c>
      <c r="P64" s="86">
        <v>0</v>
      </c>
      <c r="Q64" s="246"/>
      <c r="R64" s="247"/>
      <c r="S64" s="262"/>
      <c r="T64" s="262"/>
      <c r="U64" s="262"/>
      <c r="V64" s="262"/>
      <c r="W64" s="249"/>
      <c r="X64" s="250"/>
      <c r="Y64" s="251">
        <f>Y65</f>
        <v>-42342.85</v>
      </c>
      <c r="Z64" s="252">
        <f>Z65</f>
        <v>74957.149999999994</v>
      </c>
      <c r="AA64" s="252">
        <f>AA65</f>
        <v>117300</v>
      </c>
      <c r="AB64" s="297">
        <f>AB65</f>
        <v>117300</v>
      </c>
      <c r="AC64" s="239"/>
    </row>
    <row r="65" spans="1:29" x14ac:dyDescent="0.25">
      <c r="A65" s="222"/>
      <c r="B65" s="253"/>
      <c r="C65" s="263"/>
      <c r="D65" s="270"/>
      <c r="E65" s="271"/>
      <c r="F65" s="309" t="s">
        <v>224</v>
      </c>
      <c r="G65" s="310"/>
      <c r="H65" s="310"/>
      <c r="I65" s="310"/>
      <c r="J65" s="311"/>
      <c r="K65" s="267">
        <v>133</v>
      </c>
      <c r="L65" s="243">
        <v>310</v>
      </c>
      <c r="M65" s="268">
        <v>3</v>
      </c>
      <c r="N65" s="268">
        <v>10</v>
      </c>
      <c r="O65" s="261">
        <v>6330000000</v>
      </c>
      <c r="P65" s="95">
        <v>0</v>
      </c>
      <c r="Q65" s="246"/>
      <c r="R65" s="247">
        <v>0</v>
      </c>
      <c r="S65" s="274"/>
      <c r="T65" s="274"/>
      <c r="U65" s="274"/>
      <c r="V65" s="274"/>
      <c r="W65" s="249">
        <v>0</v>
      </c>
      <c r="X65" s="250">
        <v>0</v>
      </c>
      <c r="Y65" s="251">
        <f>Y66</f>
        <v>-42342.85</v>
      </c>
      <c r="Z65" s="251">
        <f t="shared" ref="Z65:Z67" si="6">Z66</f>
        <v>74957.149999999994</v>
      </c>
      <c r="AA65" s="251">
        <v>117300</v>
      </c>
      <c r="AB65" s="258">
        <f>AB66</f>
        <v>117300</v>
      </c>
      <c r="AC65" s="239"/>
    </row>
    <row r="66" spans="1:29" ht="48" x14ac:dyDescent="0.25">
      <c r="A66" s="222"/>
      <c r="B66" s="253"/>
      <c r="C66" s="263"/>
      <c r="D66" s="270"/>
      <c r="E66" s="271"/>
      <c r="F66" s="271"/>
      <c r="G66" s="275"/>
      <c r="H66" s="275"/>
      <c r="I66" s="275"/>
      <c r="J66" s="271" t="s">
        <v>225</v>
      </c>
      <c r="K66" s="267">
        <v>133</v>
      </c>
      <c r="L66" s="243">
        <v>310</v>
      </c>
      <c r="M66" s="268">
        <v>3</v>
      </c>
      <c r="N66" s="268">
        <v>10</v>
      </c>
      <c r="O66" s="261">
        <v>6330095020</v>
      </c>
      <c r="P66" s="95">
        <v>0</v>
      </c>
      <c r="Q66" s="246"/>
      <c r="R66" s="247"/>
      <c r="S66" s="269"/>
      <c r="T66" s="269"/>
      <c r="U66" s="269"/>
      <c r="V66" s="269"/>
      <c r="W66" s="249"/>
      <c r="X66" s="250"/>
      <c r="Y66" s="251">
        <f>Y67</f>
        <v>-42342.85</v>
      </c>
      <c r="Z66" s="251">
        <f t="shared" si="6"/>
        <v>74957.149999999994</v>
      </c>
      <c r="AA66" s="251">
        <v>117300</v>
      </c>
      <c r="AB66" s="258">
        <f>AB67</f>
        <v>117300</v>
      </c>
      <c r="AC66" s="239" t="s">
        <v>163</v>
      </c>
    </row>
    <row r="67" spans="1:29" ht="36" x14ac:dyDescent="0.25">
      <c r="A67" s="222"/>
      <c r="B67" s="253"/>
      <c r="C67" s="263"/>
      <c r="D67" s="270"/>
      <c r="E67" s="271"/>
      <c r="F67" s="271"/>
      <c r="G67" s="275"/>
      <c r="H67" s="275"/>
      <c r="I67" s="275"/>
      <c r="J67" s="271" t="s">
        <v>207</v>
      </c>
      <c r="K67" s="267">
        <v>133</v>
      </c>
      <c r="L67" s="243">
        <v>310</v>
      </c>
      <c r="M67" s="268">
        <v>3</v>
      </c>
      <c r="N67" s="268">
        <v>10</v>
      </c>
      <c r="O67" s="261">
        <v>6330095020</v>
      </c>
      <c r="P67" s="95">
        <v>240</v>
      </c>
      <c r="Q67" s="246"/>
      <c r="R67" s="247"/>
      <c r="S67" s="269"/>
      <c r="T67" s="269"/>
      <c r="U67" s="269"/>
      <c r="V67" s="269"/>
      <c r="W67" s="249"/>
      <c r="X67" s="250"/>
      <c r="Y67" s="251">
        <f>Y68</f>
        <v>-42342.85</v>
      </c>
      <c r="Z67" s="251">
        <f t="shared" si="6"/>
        <v>74957.149999999994</v>
      </c>
      <c r="AA67" s="251">
        <v>117300</v>
      </c>
      <c r="AB67" s="258">
        <f>AB68</f>
        <v>117300</v>
      </c>
      <c r="AC67" s="239"/>
    </row>
    <row r="68" spans="1:29" x14ac:dyDescent="0.25">
      <c r="A68" s="222"/>
      <c r="B68" s="253"/>
      <c r="C68" s="263"/>
      <c r="D68" s="270"/>
      <c r="E68" s="275"/>
      <c r="F68" s="271"/>
      <c r="G68" s="272" t="s">
        <v>279</v>
      </c>
      <c r="H68" s="272"/>
      <c r="I68" s="272"/>
      <c r="J68" s="273"/>
      <c r="K68" s="267">
        <v>133</v>
      </c>
      <c r="L68" s="243">
        <v>310</v>
      </c>
      <c r="M68" s="268">
        <v>3</v>
      </c>
      <c r="N68" s="268">
        <v>10</v>
      </c>
      <c r="O68" s="261">
        <v>6330095020</v>
      </c>
      <c r="P68" s="95">
        <v>244</v>
      </c>
      <c r="Q68" s="246"/>
      <c r="R68" s="247">
        <v>10000</v>
      </c>
      <c r="S68" s="274"/>
      <c r="T68" s="274"/>
      <c r="U68" s="274"/>
      <c r="V68" s="274"/>
      <c r="W68" s="249">
        <v>0</v>
      </c>
      <c r="X68" s="250">
        <v>0</v>
      </c>
      <c r="Y68" s="251">
        <v>-42342.85</v>
      </c>
      <c r="Z68" s="251">
        <v>74957.149999999994</v>
      </c>
      <c r="AA68" s="251">
        <v>117300</v>
      </c>
      <c r="AB68" s="258">
        <v>117300</v>
      </c>
      <c r="AC68" s="239"/>
    </row>
    <row r="69" spans="1:29" ht="36" x14ac:dyDescent="0.2">
      <c r="A69" s="222"/>
      <c r="B69" s="253"/>
      <c r="C69" s="312"/>
      <c r="D69" s="313"/>
      <c r="E69" s="314"/>
      <c r="F69" s="315"/>
      <c r="G69" s="314"/>
      <c r="H69" s="314"/>
      <c r="I69" s="314"/>
      <c r="J69" s="284" t="s">
        <v>184</v>
      </c>
      <c r="K69" s="267">
        <v>133</v>
      </c>
      <c r="L69" s="243"/>
      <c r="M69" s="268">
        <v>3</v>
      </c>
      <c r="N69" s="268">
        <v>14</v>
      </c>
      <c r="O69" s="261">
        <v>0</v>
      </c>
      <c r="P69" s="95">
        <v>0</v>
      </c>
      <c r="Q69" s="246"/>
      <c r="R69" s="247"/>
      <c r="S69" s="269"/>
      <c r="T69" s="269"/>
      <c r="U69" s="269"/>
      <c r="V69" s="269"/>
      <c r="W69" s="249"/>
      <c r="X69" s="250"/>
      <c r="Y69" s="251">
        <v>0</v>
      </c>
      <c r="Z69" s="252">
        <f t="shared" ref="Z69:AB72" si="7">Z70</f>
        <v>6000</v>
      </c>
      <c r="AA69" s="252">
        <f t="shared" si="7"/>
        <v>4119</v>
      </c>
      <c r="AB69" s="297">
        <f t="shared" si="7"/>
        <v>0</v>
      </c>
      <c r="AC69" s="239"/>
    </row>
    <row r="70" spans="1:29" ht="24" x14ac:dyDescent="0.25">
      <c r="A70" s="222"/>
      <c r="B70" s="253"/>
      <c r="C70" s="312"/>
      <c r="D70" s="313"/>
      <c r="E70" s="314"/>
      <c r="F70" s="315"/>
      <c r="G70" s="314"/>
      <c r="H70" s="314"/>
      <c r="I70" s="314"/>
      <c r="J70" s="315" t="s">
        <v>280</v>
      </c>
      <c r="K70" s="267">
        <v>133</v>
      </c>
      <c r="L70" s="243"/>
      <c r="M70" s="268">
        <v>3</v>
      </c>
      <c r="N70" s="268">
        <v>14</v>
      </c>
      <c r="O70" s="261">
        <v>7700000000</v>
      </c>
      <c r="P70" s="95">
        <v>0</v>
      </c>
      <c r="Q70" s="246"/>
      <c r="R70" s="247"/>
      <c r="S70" s="269"/>
      <c r="T70" s="269"/>
      <c r="U70" s="269"/>
      <c r="V70" s="269"/>
      <c r="W70" s="249"/>
      <c r="X70" s="250"/>
      <c r="Y70" s="251">
        <v>0</v>
      </c>
      <c r="Z70" s="251">
        <f t="shared" si="7"/>
        <v>6000</v>
      </c>
      <c r="AA70" s="251">
        <f t="shared" si="7"/>
        <v>4119</v>
      </c>
      <c r="AB70" s="258">
        <f t="shared" si="7"/>
        <v>0</v>
      </c>
      <c r="AC70" s="239"/>
    </row>
    <row r="71" spans="1:29" ht="24" x14ac:dyDescent="0.25">
      <c r="A71" s="222"/>
      <c r="B71" s="253"/>
      <c r="C71" s="312"/>
      <c r="D71" s="313"/>
      <c r="E71" s="314"/>
      <c r="F71" s="315"/>
      <c r="G71" s="314"/>
      <c r="H71" s="314"/>
      <c r="I71" s="314"/>
      <c r="J71" s="315" t="s">
        <v>226</v>
      </c>
      <c r="K71" s="267">
        <v>133</v>
      </c>
      <c r="L71" s="243"/>
      <c r="M71" s="268">
        <v>3</v>
      </c>
      <c r="N71" s="268">
        <v>14</v>
      </c>
      <c r="O71" s="261">
        <v>7700020040</v>
      </c>
      <c r="P71" s="95">
        <v>0</v>
      </c>
      <c r="Q71" s="246"/>
      <c r="R71" s="247"/>
      <c r="S71" s="269"/>
      <c r="T71" s="269"/>
      <c r="U71" s="269"/>
      <c r="V71" s="269"/>
      <c r="W71" s="249"/>
      <c r="X71" s="250"/>
      <c r="Y71" s="251">
        <v>0</v>
      </c>
      <c r="Z71" s="251">
        <f t="shared" si="7"/>
        <v>6000</v>
      </c>
      <c r="AA71" s="251">
        <f t="shared" si="7"/>
        <v>4119</v>
      </c>
      <c r="AB71" s="258">
        <f t="shared" si="7"/>
        <v>0</v>
      </c>
      <c r="AC71" s="239"/>
    </row>
    <row r="72" spans="1:29" ht="36" x14ac:dyDescent="0.25">
      <c r="A72" s="222"/>
      <c r="B72" s="253"/>
      <c r="C72" s="312"/>
      <c r="D72" s="313"/>
      <c r="E72" s="314"/>
      <c r="F72" s="315"/>
      <c r="G72" s="314"/>
      <c r="H72" s="314"/>
      <c r="I72" s="314"/>
      <c r="J72" s="315" t="s">
        <v>207</v>
      </c>
      <c r="K72" s="267">
        <v>133</v>
      </c>
      <c r="L72" s="243"/>
      <c r="M72" s="268">
        <v>3</v>
      </c>
      <c r="N72" s="268">
        <v>14</v>
      </c>
      <c r="O72" s="261">
        <v>7700020040</v>
      </c>
      <c r="P72" s="95">
        <v>240</v>
      </c>
      <c r="Q72" s="246"/>
      <c r="R72" s="247"/>
      <c r="S72" s="269"/>
      <c r="T72" s="269"/>
      <c r="U72" s="269"/>
      <c r="V72" s="269"/>
      <c r="W72" s="249"/>
      <c r="X72" s="250"/>
      <c r="Y72" s="251">
        <v>0</v>
      </c>
      <c r="Z72" s="251">
        <f t="shared" si="7"/>
        <v>6000</v>
      </c>
      <c r="AA72" s="251">
        <f t="shared" si="7"/>
        <v>4119</v>
      </c>
      <c r="AB72" s="258">
        <f t="shared" si="7"/>
        <v>0</v>
      </c>
      <c r="AC72" s="239" t="s">
        <v>163</v>
      </c>
    </row>
    <row r="73" spans="1:29" x14ac:dyDescent="0.25">
      <c r="A73" s="222"/>
      <c r="B73" s="253"/>
      <c r="C73" s="312"/>
      <c r="D73" s="313"/>
      <c r="E73" s="314"/>
      <c r="F73" s="315"/>
      <c r="G73" s="314"/>
      <c r="H73" s="314"/>
      <c r="I73" s="314"/>
      <c r="J73" s="315" t="s">
        <v>279</v>
      </c>
      <c r="K73" s="267">
        <v>133</v>
      </c>
      <c r="L73" s="243"/>
      <c r="M73" s="268">
        <v>3</v>
      </c>
      <c r="N73" s="268">
        <v>14</v>
      </c>
      <c r="O73" s="261">
        <v>7700020040</v>
      </c>
      <c r="P73" s="95">
        <v>244</v>
      </c>
      <c r="Q73" s="246"/>
      <c r="R73" s="247"/>
      <c r="S73" s="269"/>
      <c r="T73" s="269"/>
      <c r="U73" s="269"/>
      <c r="V73" s="269"/>
      <c r="W73" s="249"/>
      <c r="X73" s="250"/>
      <c r="Y73" s="251">
        <v>0</v>
      </c>
      <c r="Z73" s="251">
        <v>6000</v>
      </c>
      <c r="AA73" s="251">
        <v>4119</v>
      </c>
      <c r="AB73" s="258">
        <v>0</v>
      </c>
      <c r="AC73" s="239"/>
    </row>
    <row r="74" spans="1:29" x14ac:dyDescent="0.2">
      <c r="A74" s="222"/>
      <c r="B74" s="305" t="s">
        <v>185</v>
      </c>
      <c r="C74" s="305"/>
      <c r="D74" s="305"/>
      <c r="E74" s="305"/>
      <c r="F74" s="305"/>
      <c r="G74" s="305"/>
      <c r="H74" s="305"/>
      <c r="I74" s="305"/>
      <c r="J74" s="306"/>
      <c r="K74" s="242">
        <v>133</v>
      </c>
      <c r="L74" s="243">
        <v>400</v>
      </c>
      <c r="M74" s="244">
        <v>4</v>
      </c>
      <c r="N74" s="244">
        <v>0</v>
      </c>
      <c r="O74" s="245">
        <v>0</v>
      </c>
      <c r="P74" s="86">
        <v>0</v>
      </c>
      <c r="Q74" s="246"/>
      <c r="R74" s="247">
        <v>0</v>
      </c>
      <c r="S74" s="248"/>
      <c r="T74" s="248"/>
      <c r="U74" s="248"/>
      <c r="V74" s="248"/>
      <c r="W74" s="249">
        <v>0</v>
      </c>
      <c r="X74" s="250">
        <v>0</v>
      </c>
      <c r="Y74" s="251">
        <f>Y75</f>
        <v>0</v>
      </c>
      <c r="Z74" s="252">
        <f t="shared" ref="Z74:AA74" si="8">Z75</f>
        <v>915767.81</v>
      </c>
      <c r="AA74" s="252">
        <f t="shared" si="8"/>
        <v>753000</v>
      </c>
      <c r="AB74" s="88">
        <f>AB75+AB82</f>
        <v>1131000</v>
      </c>
      <c r="AC74" s="239" t="s">
        <v>163</v>
      </c>
    </row>
    <row r="75" spans="1:29" ht="25.5" x14ac:dyDescent="0.2">
      <c r="A75" s="222"/>
      <c r="B75" s="316"/>
      <c r="C75" s="317"/>
      <c r="D75" s="318"/>
      <c r="E75" s="318"/>
      <c r="F75" s="318"/>
      <c r="G75" s="318"/>
      <c r="H75" s="318"/>
      <c r="I75" s="318"/>
      <c r="J75" s="319" t="s">
        <v>186</v>
      </c>
      <c r="K75" s="242">
        <v>133</v>
      </c>
      <c r="L75" s="243"/>
      <c r="M75" s="244">
        <v>4</v>
      </c>
      <c r="N75" s="244">
        <v>9</v>
      </c>
      <c r="O75" s="245">
        <v>0</v>
      </c>
      <c r="P75" s="86">
        <v>0</v>
      </c>
      <c r="Q75" s="246"/>
      <c r="R75" s="247"/>
      <c r="S75" s="262"/>
      <c r="T75" s="262"/>
      <c r="U75" s="262"/>
      <c r="V75" s="262"/>
      <c r="W75" s="249"/>
      <c r="X75" s="250"/>
      <c r="Y75" s="251">
        <f>Y77</f>
        <v>0</v>
      </c>
      <c r="Z75" s="252">
        <f>Z77</f>
        <v>915767.81</v>
      </c>
      <c r="AA75" s="252">
        <f>AA77</f>
        <v>753000</v>
      </c>
      <c r="AB75" s="88">
        <f>AB77</f>
        <v>768000</v>
      </c>
      <c r="AC75" s="239" t="s">
        <v>163</v>
      </c>
    </row>
    <row r="76" spans="1:29" ht="73.5" x14ac:dyDescent="0.2">
      <c r="A76" s="222"/>
      <c r="B76" s="316"/>
      <c r="C76" s="317"/>
      <c r="D76" s="317"/>
      <c r="E76" s="318"/>
      <c r="F76" s="318"/>
      <c r="G76" s="318"/>
      <c r="H76" s="318"/>
      <c r="I76" s="318"/>
      <c r="J76" s="260" t="s">
        <v>200</v>
      </c>
      <c r="K76" s="242">
        <v>133</v>
      </c>
      <c r="L76" s="243"/>
      <c r="M76" s="244">
        <v>4</v>
      </c>
      <c r="N76" s="244">
        <v>9</v>
      </c>
      <c r="O76" s="261">
        <v>6300000000</v>
      </c>
      <c r="P76" s="86">
        <v>0</v>
      </c>
      <c r="Q76" s="246"/>
      <c r="R76" s="247"/>
      <c r="S76" s="262"/>
      <c r="T76" s="262"/>
      <c r="U76" s="262"/>
      <c r="V76" s="262"/>
      <c r="W76" s="249"/>
      <c r="X76" s="250"/>
      <c r="Y76" s="251">
        <v>0</v>
      </c>
      <c r="Z76" s="252">
        <f>Z77</f>
        <v>915767.81</v>
      </c>
      <c r="AA76" s="252">
        <f>AA77</f>
        <v>753000</v>
      </c>
      <c r="AB76" s="88">
        <f>AB77</f>
        <v>768000</v>
      </c>
      <c r="AC76" s="239"/>
    </row>
    <row r="77" spans="1:29" x14ac:dyDescent="0.25">
      <c r="A77" s="222"/>
      <c r="B77" s="253"/>
      <c r="C77" s="263"/>
      <c r="D77" s="264"/>
      <c r="E77" s="303" t="s">
        <v>227</v>
      </c>
      <c r="F77" s="303"/>
      <c r="G77" s="303"/>
      <c r="H77" s="303"/>
      <c r="I77" s="303"/>
      <c r="J77" s="304"/>
      <c r="K77" s="267">
        <v>133</v>
      </c>
      <c r="L77" s="243">
        <v>409</v>
      </c>
      <c r="M77" s="268">
        <v>4</v>
      </c>
      <c r="N77" s="268">
        <v>9</v>
      </c>
      <c r="O77" s="261">
        <v>6340000000</v>
      </c>
      <c r="P77" s="95">
        <v>0</v>
      </c>
      <c r="Q77" s="246"/>
      <c r="R77" s="247">
        <v>0</v>
      </c>
      <c r="S77" s="274"/>
      <c r="T77" s="274"/>
      <c r="U77" s="274"/>
      <c r="V77" s="274"/>
      <c r="W77" s="249">
        <v>0</v>
      </c>
      <c r="X77" s="250">
        <v>0</v>
      </c>
      <c r="Y77" s="251">
        <f>Y78</f>
        <v>0</v>
      </c>
      <c r="Z77" s="251">
        <f t="shared" ref="Z77:AB78" si="9">Z78</f>
        <v>915767.81</v>
      </c>
      <c r="AA77" s="251">
        <f t="shared" si="9"/>
        <v>753000</v>
      </c>
      <c r="AB77" s="258">
        <f t="shared" si="9"/>
        <v>768000</v>
      </c>
      <c r="AC77" s="239"/>
    </row>
    <row r="78" spans="1:29" x14ac:dyDescent="0.25">
      <c r="A78" s="222"/>
      <c r="B78" s="253"/>
      <c r="C78" s="263"/>
      <c r="D78" s="270"/>
      <c r="E78" s="289"/>
      <c r="F78" s="110" t="s">
        <v>228</v>
      </c>
      <c r="G78" s="103"/>
      <c r="H78" s="103"/>
      <c r="I78" s="103"/>
      <c r="J78" s="104"/>
      <c r="K78" s="267">
        <v>133</v>
      </c>
      <c r="L78" s="243">
        <v>409</v>
      </c>
      <c r="M78" s="268">
        <v>4</v>
      </c>
      <c r="N78" s="268">
        <v>9</v>
      </c>
      <c r="O78" s="261">
        <v>6340095280</v>
      </c>
      <c r="P78" s="95">
        <v>0</v>
      </c>
      <c r="Q78" s="246"/>
      <c r="R78" s="247">
        <v>0</v>
      </c>
      <c r="S78" s="274"/>
      <c r="T78" s="274"/>
      <c r="U78" s="274"/>
      <c r="V78" s="274"/>
      <c r="W78" s="249">
        <v>0</v>
      </c>
      <c r="X78" s="250">
        <v>0</v>
      </c>
      <c r="Y78" s="251">
        <f>Y79</f>
        <v>0</v>
      </c>
      <c r="Z78" s="251">
        <f t="shared" si="9"/>
        <v>915767.81</v>
      </c>
      <c r="AA78" s="251">
        <f t="shared" si="9"/>
        <v>753000</v>
      </c>
      <c r="AB78" s="258">
        <f t="shared" si="9"/>
        <v>768000</v>
      </c>
      <c r="AC78" s="239"/>
    </row>
    <row r="79" spans="1:29" ht="51" x14ac:dyDescent="0.25">
      <c r="A79" s="222"/>
      <c r="B79" s="253"/>
      <c r="C79" s="263"/>
      <c r="D79" s="270"/>
      <c r="E79" s="289"/>
      <c r="F79" s="289"/>
      <c r="G79" s="290"/>
      <c r="H79" s="290"/>
      <c r="I79" s="290"/>
      <c r="J79" s="320" t="s">
        <v>207</v>
      </c>
      <c r="K79" s="267">
        <v>133</v>
      </c>
      <c r="L79" s="243">
        <v>409</v>
      </c>
      <c r="M79" s="268">
        <v>4</v>
      </c>
      <c r="N79" s="268">
        <v>9</v>
      </c>
      <c r="O79" s="261">
        <v>6340095280</v>
      </c>
      <c r="P79" s="95">
        <v>240</v>
      </c>
      <c r="Q79" s="246"/>
      <c r="R79" s="247"/>
      <c r="S79" s="269"/>
      <c r="T79" s="269"/>
      <c r="U79" s="269"/>
      <c r="V79" s="269"/>
      <c r="W79" s="249"/>
      <c r="X79" s="250"/>
      <c r="Y79" s="251">
        <f>Y80</f>
        <v>0</v>
      </c>
      <c r="Z79" s="251">
        <f>Z80+Z81</f>
        <v>915767.81</v>
      </c>
      <c r="AA79" s="251">
        <f>AA80+AA81</f>
        <v>753000</v>
      </c>
      <c r="AB79" s="258">
        <f>AB80+AB81</f>
        <v>768000</v>
      </c>
      <c r="AC79" s="239"/>
    </row>
    <row r="80" spans="1:29" x14ac:dyDescent="0.25">
      <c r="A80" s="222"/>
      <c r="B80" s="253"/>
      <c r="C80" s="263"/>
      <c r="D80" s="270"/>
      <c r="E80" s="290"/>
      <c r="F80" s="289"/>
      <c r="G80" s="303" t="s">
        <v>279</v>
      </c>
      <c r="H80" s="303"/>
      <c r="I80" s="303"/>
      <c r="J80" s="304"/>
      <c r="K80" s="267">
        <v>133</v>
      </c>
      <c r="L80" s="243">
        <v>409</v>
      </c>
      <c r="M80" s="268">
        <v>4</v>
      </c>
      <c r="N80" s="268">
        <v>9</v>
      </c>
      <c r="O80" s="261">
        <v>6340095280</v>
      </c>
      <c r="P80" s="95">
        <v>244</v>
      </c>
      <c r="Q80" s="246"/>
      <c r="R80" s="247">
        <v>10000</v>
      </c>
      <c r="S80" s="274"/>
      <c r="T80" s="274"/>
      <c r="U80" s="274"/>
      <c r="V80" s="274"/>
      <c r="W80" s="249">
        <v>0</v>
      </c>
      <c r="X80" s="250">
        <v>0</v>
      </c>
      <c r="Y80" s="251">
        <v>0</v>
      </c>
      <c r="Z80" s="251">
        <v>585767.81000000006</v>
      </c>
      <c r="AA80" s="251">
        <v>423000</v>
      </c>
      <c r="AB80" s="258">
        <v>438000</v>
      </c>
      <c r="AC80" s="239"/>
    </row>
    <row r="81" spans="1:29" x14ac:dyDescent="0.25">
      <c r="A81" s="222"/>
      <c r="B81" s="253"/>
      <c r="C81" s="312"/>
      <c r="D81" s="313"/>
      <c r="E81" s="293"/>
      <c r="F81" s="294"/>
      <c r="G81" s="293"/>
      <c r="H81" s="293"/>
      <c r="I81" s="293"/>
      <c r="J81" s="294" t="s">
        <v>271</v>
      </c>
      <c r="K81" s="267">
        <v>133</v>
      </c>
      <c r="L81" s="243"/>
      <c r="M81" s="268">
        <v>4</v>
      </c>
      <c r="N81" s="268">
        <v>9</v>
      </c>
      <c r="O81" s="261">
        <v>6340095280</v>
      </c>
      <c r="P81" s="95">
        <v>247</v>
      </c>
      <c r="Q81" s="246"/>
      <c r="R81" s="247"/>
      <c r="S81" s="269"/>
      <c r="T81" s="269"/>
      <c r="U81" s="269"/>
      <c r="V81" s="269"/>
      <c r="W81" s="249"/>
      <c r="X81" s="250"/>
      <c r="Y81" s="251">
        <v>0</v>
      </c>
      <c r="Z81" s="251">
        <v>330000</v>
      </c>
      <c r="AA81" s="251">
        <v>330000</v>
      </c>
      <c r="AB81" s="258">
        <v>330000</v>
      </c>
      <c r="AC81" s="239"/>
    </row>
    <row r="82" spans="1:29" ht="22.5" x14ac:dyDescent="0.2">
      <c r="A82" s="222"/>
      <c r="B82" s="253"/>
      <c r="C82" s="312"/>
      <c r="D82" s="313"/>
      <c r="E82" s="314"/>
      <c r="F82" s="315"/>
      <c r="G82" s="321"/>
      <c r="H82" s="321"/>
      <c r="I82" s="321"/>
      <c r="J82" s="322" t="s">
        <v>281</v>
      </c>
      <c r="K82" s="242">
        <v>133</v>
      </c>
      <c r="L82" s="277"/>
      <c r="M82" s="244">
        <v>4</v>
      </c>
      <c r="N82" s="244">
        <v>12</v>
      </c>
      <c r="O82" s="245">
        <v>0</v>
      </c>
      <c r="P82" s="86">
        <v>0</v>
      </c>
      <c r="Q82" s="278"/>
      <c r="R82" s="279"/>
      <c r="S82" s="262"/>
      <c r="T82" s="262"/>
      <c r="U82" s="262"/>
      <c r="V82" s="262"/>
      <c r="W82" s="280"/>
      <c r="X82" s="281"/>
      <c r="Y82" s="252">
        <v>0</v>
      </c>
      <c r="Z82" s="252">
        <v>0</v>
      </c>
      <c r="AA82" s="252">
        <v>0</v>
      </c>
      <c r="AB82" s="297">
        <f>AB84</f>
        <v>363000</v>
      </c>
      <c r="AC82" s="239"/>
    </row>
    <row r="83" spans="1:29" ht="73.5" x14ac:dyDescent="0.2">
      <c r="A83" s="222"/>
      <c r="B83" s="253"/>
      <c r="C83" s="312"/>
      <c r="D83" s="313"/>
      <c r="E83" s="314"/>
      <c r="F83" s="315"/>
      <c r="G83" s="321"/>
      <c r="H83" s="321"/>
      <c r="I83" s="321"/>
      <c r="J83" s="260" t="s">
        <v>200</v>
      </c>
      <c r="K83" s="242">
        <v>133</v>
      </c>
      <c r="L83" s="277"/>
      <c r="M83" s="244">
        <v>4</v>
      </c>
      <c r="N83" s="244">
        <v>12</v>
      </c>
      <c r="O83" s="261">
        <v>6300000000</v>
      </c>
      <c r="P83" s="86">
        <v>0</v>
      </c>
      <c r="Q83" s="278"/>
      <c r="R83" s="279"/>
      <c r="S83" s="262"/>
      <c r="T83" s="262"/>
      <c r="U83" s="262"/>
      <c r="V83" s="262"/>
      <c r="W83" s="280"/>
      <c r="X83" s="281"/>
      <c r="Y83" s="252">
        <v>0</v>
      </c>
      <c r="Z83" s="252">
        <v>0</v>
      </c>
      <c r="AA83" s="252">
        <v>0</v>
      </c>
      <c r="AB83" s="297">
        <f>AB84</f>
        <v>363000</v>
      </c>
      <c r="AC83" s="239"/>
    </row>
    <row r="84" spans="1:29" ht="64.5" x14ac:dyDescent="0.25">
      <c r="A84" s="222"/>
      <c r="B84" s="253"/>
      <c r="C84" s="312"/>
      <c r="D84" s="313"/>
      <c r="E84" s="314"/>
      <c r="F84" s="315"/>
      <c r="G84" s="321"/>
      <c r="H84" s="321"/>
      <c r="I84" s="321"/>
      <c r="J84" s="323" t="s">
        <v>282</v>
      </c>
      <c r="K84" s="267">
        <v>133</v>
      </c>
      <c r="L84" s="243"/>
      <c r="M84" s="268">
        <v>4</v>
      </c>
      <c r="N84" s="268">
        <v>12</v>
      </c>
      <c r="O84" s="261">
        <v>6380000000</v>
      </c>
      <c r="P84" s="95">
        <v>0</v>
      </c>
      <c r="Q84" s="246"/>
      <c r="R84" s="247"/>
      <c r="S84" s="269"/>
      <c r="T84" s="269"/>
      <c r="U84" s="269"/>
      <c r="V84" s="269"/>
      <c r="W84" s="249"/>
      <c r="X84" s="250"/>
      <c r="Y84" s="251">
        <v>0</v>
      </c>
      <c r="Z84" s="251">
        <v>0</v>
      </c>
      <c r="AA84" s="251">
        <v>0</v>
      </c>
      <c r="AB84" s="258">
        <f>AB85</f>
        <v>363000</v>
      </c>
      <c r="AC84" s="239"/>
    </row>
    <row r="85" spans="1:29" ht="127.5" x14ac:dyDescent="0.25">
      <c r="A85" s="222"/>
      <c r="B85" s="253"/>
      <c r="C85" s="312"/>
      <c r="D85" s="313"/>
      <c r="E85" s="314"/>
      <c r="F85" s="315"/>
      <c r="G85" s="321"/>
      <c r="H85" s="321"/>
      <c r="I85" s="321"/>
      <c r="J85" s="324" t="s">
        <v>283</v>
      </c>
      <c r="K85" s="267">
        <v>133</v>
      </c>
      <c r="L85" s="243"/>
      <c r="M85" s="268">
        <v>4</v>
      </c>
      <c r="N85" s="268">
        <v>12</v>
      </c>
      <c r="O85" s="261" t="s">
        <v>231</v>
      </c>
      <c r="P85" s="95">
        <v>0</v>
      </c>
      <c r="Q85" s="246"/>
      <c r="R85" s="247"/>
      <c r="S85" s="269"/>
      <c r="T85" s="269"/>
      <c r="U85" s="269"/>
      <c r="V85" s="269"/>
      <c r="W85" s="249"/>
      <c r="X85" s="250"/>
      <c r="Y85" s="251">
        <v>0</v>
      </c>
      <c r="Z85" s="251">
        <v>0</v>
      </c>
      <c r="AA85" s="251">
        <v>0</v>
      </c>
      <c r="AB85" s="258">
        <f>AB87</f>
        <v>363000</v>
      </c>
      <c r="AC85" s="239"/>
    </row>
    <row r="86" spans="1:29" ht="51" x14ac:dyDescent="0.25">
      <c r="A86" s="222"/>
      <c r="B86" s="253"/>
      <c r="C86" s="312"/>
      <c r="D86" s="313"/>
      <c r="E86" s="314"/>
      <c r="F86" s="315"/>
      <c r="G86" s="321"/>
      <c r="H86" s="321"/>
      <c r="I86" s="321"/>
      <c r="J86" s="320" t="s">
        <v>207</v>
      </c>
      <c r="K86" s="267">
        <v>133</v>
      </c>
      <c r="L86" s="243"/>
      <c r="M86" s="268">
        <v>4</v>
      </c>
      <c r="N86" s="268">
        <v>12</v>
      </c>
      <c r="O86" s="261" t="s">
        <v>231</v>
      </c>
      <c r="P86" s="95">
        <v>240</v>
      </c>
      <c r="Q86" s="246"/>
      <c r="R86" s="247"/>
      <c r="S86" s="269"/>
      <c r="T86" s="269"/>
      <c r="U86" s="269"/>
      <c r="V86" s="269"/>
      <c r="W86" s="249"/>
      <c r="X86" s="250"/>
      <c r="Y86" s="251">
        <v>0</v>
      </c>
      <c r="Z86" s="251">
        <v>0</v>
      </c>
      <c r="AA86" s="251">
        <v>0</v>
      </c>
      <c r="AB86" s="258">
        <v>363000</v>
      </c>
      <c r="AC86" s="239"/>
    </row>
    <row r="87" spans="1:29" ht="25.5" x14ac:dyDescent="0.25">
      <c r="A87" s="222"/>
      <c r="B87" s="253"/>
      <c r="C87" s="312"/>
      <c r="D87" s="313"/>
      <c r="E87" s="314"/>
      <c r="F87" s="315"/>
      <c r="G87" s="321"/>
      <c r="H87" s="321"/>
      <c r="I87" s="321"/>
      <c r="J87" s="294" t="s">
        <v>279</v>
      </c>
      <c r="K87" s="267">
        <v>133</v>
      </c>
      <c r="L87" s="243"/>
      <c r="M87" s="268">
        <v>4</v>
      </c>
      <c r="N87" s="268">
        <v>12</v>
      </c>
      <c r="O87" s="261" t="s">
        <v>231</v>
      </c>
      <c r="P87" s="95">
        <v>244</v>
      </c>
      <c r="Q87" s="246"/>
      <c r="R87" s="247"/>
      <c r="S87" s="269"/>
      <c r="T87" s="269"/>
      <c r="U87" s="269"/>
      <c r="V87" s="269"/>
      <c r="W87" s="249"/>
      <c r="X87" s="250"/>
      <c r="Y87" s="251">
        <v>0</v>
      </c>
      <c r="Z87" s="251">
        <v>0</v>
      </c>
      <c r="AA87" s="251">
        <v>0</v>
      </c>
      <c r="AB87" s="258">
        <v>363000</v>
      </c>
      <c r="AC87" s="239"/>
    </row>
    <row r="88" spans="1:29" x14ac:dyDescent="0.2">
      <c r="A88" s="222"/>
      <c r="B88" s="325" t="s">
        <v>188</v>
      </c>
      <c r="C88" s="325"/>
      <c r="D88" s="325"/>
      <c r="E88" s="325"/>
      <c r="F88" s="325"/>
      <c r="G88" s="325"/>
      <c r="H88" s="325"/>
      <c r="I88" s="325"/>
      <c r="J88" s="326"/>
      <c r="K88" s="242">
        <v>133</v>
      </c>
      <c r="L88" s="243">
        <v>500</v>
      </c>
      <c r="M88" s="244">
        <v>5</v>
      </c>
      <c r="N88" s="244">
        <v>0</v>
      </c>
      <c r="O88" s="245">
        <v>0</v>
      </c>
      <c r="P88" s="86">
        <v>0</v>
      </c>
      <c r="Q88" s="246"/>
      <c r="R88" s="247">
        <v>0</v>
      </c>
      <c r="S88" s="248"/>
      <c r="T88" s="248"/>
      <c r="U88" s="248"/>
      <c r="V88" s="248"/>
      <c r="W88" s="249">
        <v>0</v>
      </c>
      <c r="X88" s="250">
        <v>0</v>
      </c>
      <c r="Y88" s="251">
        <f>Y89</f>
        <v>24.85</v>
      </c>
      <c r="Z88" s="252">
        <f t="shared" ref="Z88:AB93" si="10">Z89</f>
        <v>1202834.8500000001</v>
      </c>
      <c r="AA88" s="252">
        <f t="shared" si="10"/>
        <v>0</v>
      </c>
      <c r="AB88" s="297">
        <f t="shared" si="10"/>
        <v>15400</v>
      </c>
      <c r="AC88" s="239" t="s">
        <v>163</v>
      </c>
    </row>
    <row r="89" spans="1:29" x14ac:dyDescent="0.2">
      <c r="A89" s="222"/>
      <c r="B89" s="253"/>
      <c r="C89" s="254"/>
      <c r="D89" s="307" t="s">
        <v>189</v>
      </c>
      <c r="E89" s="307"/>
      <c r="F89" s="307"/>
      <c r="G89" s="307"/>
      <c r="H89" s="307"/>
      <c r="I89" s="307"/>
      <c r="J89" s="308"/>
      <c r="K89" s="242">
        <v>133</v>
      </c>
      <c r="L89" s="243">
        <v>503</v>
      </c>
      <c r="M89" s="244">
        <v>5</v>
      </c>
      <c r="N89" s="244">
        <v>3</v>
      </c>
      <c r="O89" s="245">
        <v>0</v>
      </c>
      <c r="P89" s="86">
        <v>0</v>
      </c>
      <c r="Q89" s="246"/>
      <c r="R89" s="247">
        <v>0</v>
      </c>
      <c r="S89" s="248"/>
      <c r="T89" s="248"/>
      <c r="U89" s="248"/>
      <c r="V89" s="248"/>
      <c r="W89" s="249">
        <v>0</v>
      </c>
      <c r="X89" s="250">
        <v>0</v>
      </c>
      <c r="Y89" s="251">
        <f>Y91</f>
        <v>24.85</v>
      </c>
      <c r="Z89" s="252">
        <f>Z91</f>
        <v>1202834.8500000001</v>
      </c>
      <c r="AA89" s="252">
        <f>AA91</f>
        <v>0</v>
      </c>
      <c r="AB89" s="297">
        <f>AB91</f>
        <v>15400</v>
      </c>
      <c r="AC89" s="239" t="s">
        <v>163</v>
      </c>
    </row>
    <row r="90" spans="1:29" ht="73.5" x14ac:dyDescent="0.2">
      <c r="A90" s="222"/>
      <c r="B90" s="253"/>
      <c r="C90" s="254"/>
      <c r="D90" s="270"/>
      <c r="E90" s="264"/>
      <c r="F90" s="264"/>
      <c r="G90" s="284"/>
      <c r="H90" s="284"/>
      <c r="I90" s="284"/>
      <c r="J90" s="260" t="s">
        <v>200</v>
      </c>
      <c r="K90" s="242">
        <v>133</v>
      </c>
      <c r="L90" s="243"/>
      <c r="M90" s="244">
        <v>5</v>
      </c>
      <c r="N90" s="244">
        <v>3</v>
      </c>
      <c r="O90" s="261">
        <v>6300000000</v>
      </c>
      <c r="P90" s="86">
        <v>0</v>
      </c>
      <c r="Q90" s="246"/>
      <c r="R90" s="247"/>
      <c r="S90" s="262"/>
      <c r="T90" s="262"/>
      <c r="U90" s="262"/>
      <c r="V90" s="262"/>
      <c r="W90" s="249"/>
      <c r="X90" s="250"/>
      <c r="Y90" s="251">
        <f>Y91</f>
        <v>24.85</v>
      </c>
      <c r="Z90" s="252">
        <f>Z91</f>
        <v>1202834.8500000001</v>
      </c>
      <c r="AA90" s="252">
        <f>AA91</f>
        <v>0</v>
      </c>
      <c r="AB90" s="297">
        <f>AB91</f>
        <v>15400</v>
      </c>
      <c r="AC90" s="239"/>
    </row>
    <row r="91" spans="1:29" x14ac:dyDescent="0.25">
      <c r="A91" s="222"/>
      <c r="B91" s="253"/>
      <c r="C91" s="263"/>
      <c r="D91" s="270"/>
      <c r="E91" s="271"/>
      <c r="F91" s="110" t="s">
        <v>232</v>
      </c>
      <c r="G91" s="103"/>
      <c r="H91" s="103"/>
      <c r="I91" s="103"/>
      <c r="J91" s="104"/>
      <c r="K91" s="267">
        <v>133</v>
      </c>
      <c r="L91" s="243">
        <v>503</v>
      </c>
      <c r="M91" s="268">
        <v>5</v>
      </c>
      <c r="N91" s="268">
        <v>3</v>
      </c>
      <c r="O91" s="261">
        <v>6350000000</v>
      </c>
      <c r="P91" s="95">
        <v>0</v>
      </c>
      <c r="Q91" s="246"/>
      <c r="R91" s="247">
        <v>0</v>
      </c>
      <c r="S91" s="274"/>
      <c r="T91" s="274"/>
      <c r="U91" s="274"/>
      <c r="V91" s="274"/>
      <c r="W91" s="249">
        <v>0</v>
      </c>
      <c r="X91" s="250">
        <v>0</v>
      </c>
      <c r="Y91" s="251">
        <f>Y92</f>
        <v>24.85</v>
      </c>
      <c r="Z91" s="251">
        <f>Z92+Z95</f>
        <v>1202834.8500000001</v>
      </c>
      <c r="AA91" s="251">
        <f>AA92+AA95</f>
        <v>0</v>
      </c>
      <c r="AB91" s="258">
        <f>AB92+AB95</f>
        <v>15400</v>
      </c>
      <c r="AC91" s="239"/>
    </row>
    <row r="92" spans="1:29" ht="51" x14ac:dyDescent="0.25">
      <c r="A92" s="222"/>
      <c r="B92" s="253"/>
      <c r="C92" s="263"/>
      <c r="D92" s="270"/>
      <c r="E92" s="271"/>
      <c r="F92" s="289"/>
      <c r="G92" s="290"/>
      <c r="H92" s="290"/>
      <c r="I92" s="290"/>
      <c r="J92" s="320" t="s">
        <v>284</v>
      </c>
      <c r="K92" s="267">
        <v>133</v>
      </c>
      <c r="L92" s="243"/>
      <c r="M92" s="268">
        <v>5</v>
      </c>
      <c r="N92" s="268">
        <v>3</v>
      </c>
      <c r="O92" s="261">
        <v>6350095310</v>
      </c>
      <c r="P92" s="95">
        <v>0</v>
      </c>
      <c r="Q92" s="246"/>
      <c r="R92" s="247"/>
      <c r="S92" s="269"/>
      <c r="T92" s="269"/>
      <c r="U92" s="269"/>
      <c r="V92" s="269"/>
      <c r="W92" s="249"/>
      <c r="X92" s="250"/>
      <c r="Y92" s="251">
        <f>Y93</f>
        <v>24.85</v>
      </c>
      <c r="Z92" s="251">
        <f t="shared" si="10"/>
        <v>21994.85</v>
      </c>
      <c r="AA92" s="251">
        <f t="shared" si="10"/>
        <v>0</v>
      </c>
      <c r="AB92" s="258">
        <f t="shared" si="10"/>
        <v>15400</v>
      </c>
      <c r="AC92" s="239"/>
    </row>
    <row r="93" spans="1:29" ht="38.25" x14ac:dyDescent="0.25">
      <c r="A93" s="222"/>
      <c r="B93" s="253"/>
      <c r="C93" s="263"/>
      <c r="D93" s="270"/>
      <c r="E93" s="271"/>
      <c r="F93" s="289"/>
      <c r="G93" s="290"/>
      <c r="H93" s="290"/>
      <c r="I93" s="290"/>
      <c r="J93" s="289" t="s">
        <v>285</v>
      </c>
      <c r="K93" s="267">
        <v>133</v>
      </c>
      <c r="L93" s="243">
        <v>503</v>
      </c>
      <c r="M93" s="268">
        <v>5</v>
      </c>
      <c r="N93" s="268">
        <v>3</v>
      </c>
      <c r="O93" s="261">
        <v>6350095310</v>
      </c>
      <c r="P93" s="95">
        <v>240</v>
      </c>
      <c r="Q93" s="246"/>
      <c r="R93" s="247"/>
      <c r="S93" s="269"/>
      <c r="T93" s="269"/>
      <c r="U93" s="269"/>
      <c r="V93" s="269"/>
      <c r="W93" s="249"/>
      <c r="X93" s="250"/>
      <c r="Y93" s="251">
        <f>Y94</f>
        <v>24.85</v>
      </c>
      <c r="Z93" s="251">
        <f t="shared" si="10"/>
        <v>21994.85</v>
      </c>
      <c r="AA93" s="251">
        <f t="shared" si="10"/>
        <v>0</v>
      </c>
      <c r="AB93" s="258">
        <f t="shared" si="10"/>
        <v>15400</v>
      </c>
      <c r="AC93" s="239"/>
    </row>
    <row r="94" spans="1:29" x14ac:dyDescent="0.25">
      <c r="A94" s="222"/>
      <c r="B94" s="253"/>
      <c r="C94" s="263"/>
      <c r="D94" s="270"/>
      <c r="E94" s="275"/>
      <c r="F94" s="289"/>
      <c r="G94" s="303" t="s">
        <v>279</v>
      </c>
      <c r="H94" s="303"/>
      <c r="I94" s="303"/>
      <c r="J94" s="304"/>
      <c r="K94" s="267">
        <v>133</v>
      </c>
      <c r="L94" s="243">
        <v>503</v>
      </c>
      <c r="M94" s="268">
        <v>5</v>
      </c>
      <c r="N94" s="268">
        <v>3</v>
      </c>
      <c r="O94" s="261">
        <v>6350095310</v>
      </c>
      <c r="P94" s="95">
        <v>244</v>
      </c>
      <c r="Q94" s="246"/>
      <c r="R94" s="247">
        <v>10000</v>
      </c>
      <c r="S94" s="274"/>
      <c r="T94" s="274"/>
      <c r="U94" s="274"/>
      <c r="V94" s="274"/>
      <c r="W94" s="249">
        <v>0</v>
      </c>
      <c r="X94" s="250">
        <v>0</v>
      </c>
      <c r="Y94" s="251">
        <v>24.85</v>
      </c>
      <c r="Z94" s="251">
        <v>21994.85</v>
      </c>
      <c r="AA94" s="251">
        <v>0</v>
      </c>
      <c r="AB94" s="258">
        <v>15400</v>
      </c>
      <c r="AC94" s="239" t="s">
        <v>163</v>
      </c>
    </row>
    <row r="95" spans="1:29" ht="51" x14ac:dyDescent="0.25">
      <c r="A95" s="222"/>
      <c r="B95" s="253"/>
      <c r="C95" s="312"/>
      <c r="D95" s="313"/>
      <c r="E95" s="314"/>
      <c r="F95" s="294"/>
      <c r="G95" s="293"/>
      <c r="H95" s="293"/>
      <c r="I95" s="293"/>
      <c r="J95" s="320" t="s">
        <v>235</v>
      </c>
      <c r="K95" s="267">
        <v>133</v>
      </c>
      <c r="L95" s="243"/>
      <c r="M95" s="268">
        <v>5</v>
      </c>
      <c r="N95" s="268">
        <v>3</v>
      </c>
      <c r="O95" s="94" t="s">
        <v>236</v>
      </c>
      <c r="P95" s="95">
        <v>0</v>
      </c>
      <c r="Q95" s="246"/>
      <c r="R95" s="247"/>
      <c r="S95" s="269"/>
      <c r="T95" s="269"/>
      <c r="U95" s="269"/>
      <c r="V95" s="269"/>
      <c r="W95" s="249"/>
      <c r="X95" s="250"/>
      <c r="Y95" s="251">
        <v>0</v>
      </c>
      <c r="Z95" s="251">
        <f t="shared" ref="Z95:AB96" si="11">Z96</f>
        <v>1180840</v>
      </c>
      <c r="AA95" s="251">
        <f t="shared" si="11"/>
        <v>0</v>
      </c>
      <c r="AB95" s="258">
        <f t="shared" si="11"/>
        <v>0</v>
      </c>
      <c r="AC95" s="239"/>
    </row>
    <row r="96" spans="1:29" ht="51" x14ac:dyDescent="0.25">
      <c r="A96" s="222"/>
      <c r="B96" s="253"/>
      <c r="C96" s="312"/>
      <c r="D96" s="313"/>
      <c r="E96" s="314"/>
      <c r="F96" s="294"/>
      <c r="G96" s="293"/>
      <c r="H96" s="293"/>
      <c r="I96" s="293"/>
      <c r="J96" s="289" t="s">
        <v>286</v>
      </c>
      <c r="K96" s="267">
        <v>133</v>
      </c>
      <c r="L96" s="327"/>
      <c r="M96" s="93">
        <v>5</v>
      </c>
      <c r="N96" s="93">
        <v>3</v>
      </c>
      <c r="O96" s="94" t="s">
        <v>236</v>
      </c>
      <c r="P96" s="95">
        <v>240</v>
      </c>
      <c r="Q96" s="267"/>
      <c r="R96" s="328"/>
      <c r="S96" s="269"/>
      <c r="T96" s="269"/>
      <c r="U96" s="269"/>
      <c r="V96" s="269"/>
      <c r="W96" s="269"/>
      <c r="X96" s="329"/>
      <c r="Y96" s="330">
        <v>0</v>
      </c>
      <c r="Z96" s="330">
        <f t="shared" si="11"/>
        <v>1180840</v>
      </c>
      <c r="AA96" s="330">
        <f t="shared" si="11"/>
        <v>0</v>
      </c>
      <c r="AB96" s="258">
        <f t="shared" si="11"/>
        <v>0</v>
      </c>
      <c r="AC96" s="239"/>
    </row>
    <row r="97" spans="1:29" ht="25.5" x14ac:dyDescent="0.25">
      <c r="A97" s="222"/>
      <c r="B97" s="253"/>
      <c r="C97" s="312"/>
      <c r="D97" s="313"/>
      <c r="E97" s="314"/>
      <c r="F97" s="294"/>
      <c r="G97" s="293"/>
      <c r="H97" s="293"/>
      <c r="I97" s="293"/>
      <c r="J97" s="331" t="s">
        <v>279</v>
      </c>
      <c r="K97" s="332">
        <v>133</v>
      </c>
      <c r="L97" s="332"/>
      <c r="M97" s="333" t="s">
        <v>287</v>
      </c>
      <c r="N97" s="93">
        <v>3</v>
      </c>
      <c r="O97" s="94" t="s">
        <v>236</v>
      </c>
      <c r="P97" s="95">
        <v>244</v>
      </c>
      <c r="Q97" s="267"/>
      <c r="R97" s="328"/>
      <c r="S97" s="269"/>
      <c r="T97" s="269"/>
      <c r="U97" s="269"/>
      <c r="V97" s="269"/>
      <c r="W97" s="269"/>
      <c r="X97" s="329"/>
      <c r="Y97" s="330">
        <v>0</v>
      </c>
      <c r="Z97" s="330">
        <v>1180840</v>
      </c>
      <c r="AA97" s="330">
        <v>0</v>
      </c>
      <c r="AB97" s="258">
        <v>0</v>
      </c>
      <c r="AC97" s="239"/>
    </row>
    <row r="98" spans="1:29" x14ac:dyDescent="0.2">
      <c r="A98" s="222"/>
      <c r="B98" s="325" t="s">
        <v>191</v>
      </c>
      <c r="C98" s="325"/>
      <c r="D98" s="325"/>
      <c r="E98" s="325"/>
      <c r="F98" s="325"/>
      <c r="G98" s="325"/>
      <c r="H98" s="325"/>
      <c r="I98" s="325"/>
      <c r="J98" s="326"/>
      <c r="K98" s="242">
        <v>133</v>
      </c>
      <c r="L98" s="243">
        <v>800</v>
      </c>
      <c r="M98" s="244">
        <v>8</v>
      </c>
      <c r="N98" s="244">
        <v>0</v>
      </c>
      <c r="O98" s="245">
        <v>0</v>
      </c>
      <c r="P98" s="86">
        <v>0</v>
      </c>
      <c r="Q98" s="246"/>
      <c r="R98" s="247">
        <v>0</v>
      </c>
      <c r="S98" s="248"/>
      <c r="T98" s="248"/>
      <c r="U98" s="248"/>
      <c r="V98" s="248"/>
      <c r="W98" s="249">
        <v>0</v>
      </c>
      <c r="X98" s="250">
        <v>0</v>
      </c>
      <c r="Y98" s="251">
        <f>Y99</f>
        <v>238676.36</v>
      </c>
      <c r="Z98" s="252">
        <f>Z99</f>
        <v>2799378.33</v>
      </c>
      <c r="AA98" s="252">
        <f t="shared" ref="AA98:AB98" si="12">AA99</f>
        <v>2266631</v>
      </c>
      <c r="AB98" s="88">
        <f t="shared" si="12"/>
        <v>2261050</v>
      </c>
      <c r="AC98" s="239" t="s">
        <v>163</v>
      </c>
    </row>
    <row r="99" spans="1:29" x14ac:dyDescent="0.2">
      <c r="A99" s="222"/>
      <c r="B99" s="253"/>
      <c r="C99" s="254"/>
      <c r="D99" s="307" t="s">
        <v>192</v>
      </c>
      <c r="E99" s="307"/>
      <c r="F99" s="307"/>
      <c r="G99" s="307"/>
      <c r="H99" s="307"/>
      <c r="I99" s="307"/>
      <c r="J99" s="308"/>
      <c r="K99" s="242">
        <v>133</v>
      </c>
      <c r="L99" s="243">
        <v>801</v>
      </c>
      <c r="M99" s="244">
        <v>8</v>
      </c>
      <c r="N99" s="244">
        <v>1</v>
      </c>
      <c r="O99" s="245">
        <v>0</v>
      </c>
      <c r="P99" s="86">
        <v>0</v>
      </c>
      <c r="Q99" s="246"/>
      <c r="R99" s="247">
        <v>0</v>
      </c>
      <c r="S99" s="248"/>
      <c r="T99" s="248"/>
      <c r="U99" s="248"/>
      <c r="V99" s="248"/>
      <c r="W99" s="249">
        <v>0</v>
      </c>
      <c r="X99" s="250">
        <v>0</v>
      </c>
      <c r="Y99" s="251">
        <f>Y101</f>
        <v>238676.36</v>
      </c>
      <c r="Z99" s="252">
        <f>Z101</f>
        <v>2799378.33</v>
      </c>
      <c r="AA99" s="252">
        <f>AA101</f>
        <v>2266631</v>
      </c>
      <c r="AB99" s="88">
        <f>AB101</f>
        <v>2261050</v>
      </c>
      <c r="AC99" s="239" t="s">
        <v>163</v>
      </c>
    </row>
    <row r="100" spans="1:29" ht="84" x14ac:dyDescent="0.2">
      <c r="A100" s="222"/>
      <c r="B100" s="253"/>
      <c r="C100" s="254"/>
      <c r="D100" s="270"/>
      <c r="E100" s="264"/>
      <c r="F100" s="270"/>
      <c r="G100" s="270"/>
      <c r="H100" s="270"/>
      <c r="I100" s="270"/>
      <c r="J100" s="260" t="s">
        <v>233</v>
      </c>
      <c r="K100" s="242">
        <v>133</v>
      </c>
      <c r="L100" s="243"/>
      <c r="M100" s="244">
        <v>8</v>
      </c>
      <c r="N100" s="244">
        <v>1</v>
      </c>
      <c r="O100" s="261">
        <v>6300000000</v>
      </c>
      <c r="P100" s="86">
        <v>0</v>
      </c>
      <c r="Q100" s="246"/>
      <c r="R100" s="247"/>
      <c r="S100" s="262"/>
      <c r="T100" s="262"/>
      <c r="U100" s="262"/>
      <c r="V100" s="262"/>
      <c r="W100" s="249"/>
      <c r="X100" s="250"/>
      <c r="Y100" s="251">
        <f>Y101</f>
        <v>238676.36</v>
      </c>
      <c r="Z100" s="252">
        <f>Z101</f>
        <v>2799378.33</v>
      </c>
      <c r="AA100" s="252">
        <f>AA101</f>
        <v>2266631</v>
      </c>
      <c r="AB100" s="88">
        <f>AB101</f>
        <v>2261050</v>
      </c>
      <c r="AC100" s="239"/>
    </row>
    <row r="101" spans="1:29" x14ac:dyDescent="0.25">
      <c r="A101" s="222"/>
      <c r="B101" s="253"/>
      <c r="C101" s="263"/>
      <c r="D101" s="270"/>
      <c r="E101" s="271"/>
      <c r="F101" s="303" t="s">
        <v>237</v>
      </c>
      <c r="G101" s="303"/>
      <c r="H101" s="303"/>
      <c r="I101" s="303"/>
      <c r="J101" s="304"/>
      <c r="K101" s="267">
        <v>133</v>
      </c>
      <c r="L101" s="243">
        <v>801</v>
      </c>
      <c r="M101" s="268">
        <v>8</v>
      </c>
      <c r="N101" s="268">
        <v>1</v>
      </c>
      <c r="O101" s="261">
        <v>6360000000</v>
      </c>
      <c r="P101" s="95">
        <v>0</v>
      </c>
      <c r="Q101" s="246"/>
      <c r="R101" s="247">
        <v>0</v>
      </c>
      <c r="S101" s="274"/>
      <c r="T101" s="274"/>
      <c r="U101" s="274"/>
      <c r="V101" s="274"/>
      <c r="W101" s="249">
        <v>0</v>
      </c>
      <c r="X101" s="250">
        <v>0</v>
      </c>
      <c r="Y101" s="251">
        <f>Y102+Y104</f>
        <v>238676.36</v>
      </c>
      <c r="Z101" s="251">
        <f>Z102+Z104+Z108</f>
        <v>2799378.33</v>
      </c>
      <c r="AA101" s="251">
        <f>AA102+AA104</f>
        <v>2266631</v>
      </c>
      <c r="AB101" s="258">
        <f>AB102+AB104</f>
        <v>2261050</v>
      </c>
      <c r="AC101" s="239"/>
    </row>
    <row r="102" spans="1:29" ht="76.5" x14ac:dyDescent="0.2">
      <c r="A102" s="222"/>
      <c r="B102" s="253"/>
      <c r="C102" s="263"/>
      <c r="D102" s="270"/>
      <c r="E102" s="271"/>
      <c r="F102" s="289"/>
      <c r="G102" s="290"/>
      <c r="H102" s="290"/>
      <c r="I102" s="290"/>
      <c r="J102" s="289" t="s">
        <v>288</v>
      </c>
      <c r="K102" s="267">
        <v>133</v>
      </c>
      <c r="L102" s="243">
        <v>801</v>
      </c>
      <c r="M102" s="268">
        <v>8</v>
      </c>
      <c r="N102" s="268">
        <v>1</v>
      </c>
      <c r="O102" s="261">
        <v>6360075080</v>
      </c>
      <c r="P102" s="95">
        <v>0</v>
      </c>
      <c r="Q102" s="246"/>
      <c r="R102" s="247"/>
      <c r="S102" s="269"/>
      <c r="T102" s="269"/>
      <c r="U102" s="269"/>
      <c r="V102" s="269"/>
      <c r="W102" s="249"/>
      <c r="X102" s="250"/>
      <c r="Y102" s="251">
        <v>0</v>
      </c>
      <c r="Z102" s="251">
        <f>Z103</f>
        <v>1923240</v>
      </c>
      <c r="AA102" s="251">
        <f>AA103</f>
        <v>2261050</v>
      </c>
      <c r="AB102" s="330">
        <f>AB103</f>
        <v>2261050</v>
      </c>
      <c r="AC102" s="239" t="s">
        <v>163</v>
      </c>
    </row>
    <row r="103" spans="1:29" x14ac:dyDescent="0.25">
      <c r="A103" s="222"/>
      <c r="B103" s="253"/>
      <c r="C103" s="263"/>
      <c r="D103" s="270"/>
      <c r="E103" s="275"/>
      <c r="F103" s="289"/>
      <c r="G103" s="303" t="s">
        <v>154</v>
      </c>
      <c r="H103" s="303"/>
      <c r="I103" s="303"/>
      <c r="J103" s="304"/>
      <c r="K103" s="267">
        <v>133</v>
      </c>
      <c r="L103" s="243">
        <v>801</v>
      </c>
      <c r="M103" s="268">
        <v>8</v>
      </c>
      <c r="N103" s="268">
        <v>1</v>
      </c>
      <c r="O103" s="261">
        <v>6360075080</v>
      </c>
      <c r="P103" s="95" t="s">
        <v>289</v>
      </c>
      <c r="Q103" s="246"/>
      <c r="R103" s="247">
        <v>10000</v>
      </c>
      <c r="S103" s="274"/>
      <c r="T103" s="274"/>
      <c r="U103" s="274"/>
      <c r="V103" s="274"/>
      <c r="W103" s="249">
        <v>0</v>
      </c>
      <c r="X103" s="250">
        <v>0</v>
      </c>
      <c r="Y103" s="251">
        <v>0</v>
      </c>
      <c r="Z103" s="251">
        <v>1923240</v>
      </c>
      <c r="AA103" s="251">
        <v>2261050</v>
      </c>
      <c r="AB103" s="258">
        <v>2261050</v>
      </c>
      <c r="AC103" s="239"/>
    </row>
    <row r="104" spans="1:29" ht="63.75" x14ac:dyDescent="0.2">
      <c r="A104" s="222"/>
      <c r="B104" s="253"/>
      <c r="C104" s="263"/>
      <c r="D104" s="270"/>
      <c r="E104" s="271"/>
      <c r="F104" s="289"/>
      <c r="G104" s="290"/>
      <c r="H104" s="290"/>
      <c r="I104" s="290"/>
      <c r="J104" s="289" t="s">
        <v>240</v>
      </c>
      <c r="K104" s="267">
        <v>133</v>
      </c>
      <c r="L104" s="243">
        <v>801</v>
      </c>
      <c r="M104" s="268">
        <v>8</v>
      </c>
      <c r="N104" s="268">
        <v>1</v>
      </c>
      <c r="O104" s="261">
        <v>6360095220</v>
      </c>
      <c r="P104" s="95">
        <v>0</v>
      </c>
      <c r="Q104" s="246"/>
      <c r="R104" s="247"/>
      <c r="S104" s="269"/>
      <c r="T104" s="269"/>
      <c r="U104" s="269"/>
      <c r="V104" s="269"/>
      <c r="W104" s="249"/>
      <c r="X104" s="250"/>
      <c r="Y104" s="251">
        <f>Y105</f>
        <v>238676.36</v>
      </c>
      <c r="Z104" s="251">
        <f>Z105</f>
        <v>538328.33000000007</v>
      </c>
      <c r="AA104" s="251">
        <f>AA105</f>
        <v>5581</v>
      </c>
      <c r="AB104" s="330">
        <f>AB105</f>
        <v>0</v>
      </c>
      <c r="AC104" s="239" t="s">
        <v>163</v>
      </c>
    </row>
    <row r="105" spans="1:29" x14ac:dyDescent="0.25">
      <c r="A105" s="222"/>
      <c r="B105" s="253"/>
      <c r="C105" s="263"/>
      <c r="D105" s="270"/>
      <c r="E105" s="271"/>
      <c r="F105" s="303" t="s">
        <v>286</v>
      </c>
      <c r="G105" s="303"/>
      <c r="H105" s="303"/>
      <c r="I105" s="303"/>
      <c r="J105" s="304"/>
      <c r="K105" s="267">
        <v>133</v>
      </c>
      <c r="L105" s="243">
        <v>801</v>
      </c>
      <c r="M105" s="268">
        <v>8</v>
      </c>
      <c r="N105" s="268">
        <v>1</v>
      </c>
      <c r="O105" s="261">
        <v>6360095220</v>
      </c>
      <c r="P105" s="95">
        <v>240</v>
      </c>
      <c r="Q105" s="246"/>
      <c r="R105" s="247">
        <v>0</v>
      </c>
      <c r="S105" s="274"/>
      <c r="T105" s="274"/>
      <c r="U105" s="274"/>
      <c r="V105" s="274"/>
      <c r="W105" s="249">
        <v>0</v>
      </c>
      <c r="X105" s="250">
        <v>0</v>
      </c>
      <c r="Y105" s="251">
        <f>Y106+Y107</f>
        <v>238676.36</v>
      </c>
      <c r="Z105" s="251">
        <f>Z106+Z107</f>
        <v>538328.33000000007</v>
      </c>
      <c r="AA105" s="251">
        <f>AA106+AA107</f>
        <v>5581</v>
      </c>
      <c r="AB105" s="258">
        <f>AB106+AB107</f>
        <v>0</v>
      </c>
      <c r="AC105" s="239"/>
    </row>
    <row r="106" spans="1:29" ht="15.75" thickBot="1" x14ac:dyDescent="0.3">
      <c r="A106" s="222"/>
      <c r="B106" s="334"/>
      <c r="C106" s="335"/>
      <c r="D106" s="336"/>
      <c r="E106" s="337"/>
      <c r="F106" s="338"/>
      <c r="G106" s="303" t="s">
        <v>279</v>
      </c>
      <c r="H106" s="303"/>
      <c r="I106" s="303"/>
      <c r="J106" s="304"/>
      <c r="K106" s="267">
        <v>133</v>
      </c>
      <c r="L106" s="243">
        <v>801</v>
      </c>
      <c r="M106" s="268">
        <v>8</v>
      </c>
      <c r="N106" s="268">
        <v>1</v>
      </c>
      <c r="O106" s="261">
        <v>6360095220</v>
      </c>
      <c r="P106" s="95">
        <v>244</v>
      </c>
      <c r="Q106" s="246"/>
      <c r="R106" s="247">
        <v>10000</v>
      </c>
      <c r="S106" s="274"/>
      <c r="T106" s="274"/>
      <c r="U106" s="274"/>
      <c r="V106" s="274"/>
      <c r="W106" s="249">
        <v>0</v>
      </c>
      <c r="X106" s="250">
        <v>0</v>
      </c>
      <c r="Y106" s="251">
        <v>305147.37</v>
      </c>
      <c r="Z106" s="251">
        <v>339799.34</v>
      </c>
      <c r="AA106" s="251">
        <v>5581</v>
      </c>
      <c r="AB106" s="258">
        <v>0</v>
      </c>
      <c r="AC106" s="239"/>
    </row>
    <row r="107" spans="1:29" ht="15.75" thickBot="1" x14ac:dyDescent="0.3">
      <c r="A107" s="339"/>
      <c r="B107" s="340"/>
      <c r="C107" s="341"/>
      <c r="D107" s="342"/>
      <c r="E107" s="343"/>
      <c r="F107" s="344"/>
      <c r="G107" s="345"/>
      <c r="H107" s="345"/>
      <c r="I107" s="345"/>
      <c r="J107" s="289" t="s">
        <v>271</v>
      </c>
      <c r="K107" s="267">
        <v>133</v>
      </c>
      <c r="L107" s="243"/>
      <c r="M107" s="268">
        <v>8</v>
      </c>
      <c r="N107" s="268">
        <v>1</v>
      </c>
      <c r="O107" s="261">
        <v>6360095220</v>
      </c>
      <c r="P107" s="95">
        <v>247</v>
      </c>
      <c r="Q107" s="246"/>
      <c r="R107" s="247"/>
      <c r="S107" s="269"/>
      <c r="T107" s="269"/>
      <c r="U107" s="269"/>
      <c r="V107" s="269"/>
      <c r="W107" s="249"/>
      <c r="X107" s="250"/>
      <c r="Y107" s="251">
        <v>-66471.009999999995</v>
      </c>
      <c r="Z107" s="251">
        <v>198528.99</v>
      </c>
      <c r="AA107" s="251">
        <v>0</v>
      </c>
      <c r="AB107" s="258">
        <v>0</v>
      </c>
      <c r="AC107" s="239"/>
    </row>
    <row r="108" spans="1:29" ht="39" thickBot="1" x14ac:dyDescent="0.3">
      <c r="A108" s="339"/>
      <c r="B108" s="340"/>
      <c r="C108" s="341"/>
      <c r="D108" s="342"/>
      <c r="E108" s="343"/>
      <c r="F108" s="344"/>
      <c r="G108" s="345"/>
      <c r="H108" s="345"/>
      <c r="I108" s="345"/>
      <c r="J108" s="289" t="s">
        <v>290</v>
      </c>
      <c r="K108" s="267">
        <v>133</v>
      </c>
      <c r="L108" s="243"/>
      <c r="M108" s="268">
        <v>8</v>
      </c>
      <c r="N108" s="268">
        <v>1</v>
      </c>
      <c r="O108" s="261">
        <v>6360097030</v>
      </c>
      <c r="P108" s="95">
        <v>0</v>
      </c>
      <c r="Q108" s="246"/>
      <c r="R108" s="247"/>
      <c r="S108" s="269"/>
      <c r="T108" s="269"/>
      <c r="U108" s="269"/>
      <c r="V108" s="269"/>
      <c r="W108" s="249"/>
      <c r="X108" s="250"/>
      <c r="Y108" s="251">
        <v>0</v>
      </c>
      <c r="Z108" s="251">
        <f>Z109</f>
        <v>337810</v>
      </c>
      <c r="AA108" s="251">
        <f>AA109</f>
        <v>0</v>
      </c>
      <c r="AB108" s="258">
        <f>AB109</f>
        <v>0</v>
      </c>
      <c r="AC108" s="239"/>
    </row>
    <row r="109" spans="1:29" ht="15.75" thickBot="1" x14ac:dyDescent="0.3">
      <c r="A109" s="339"/>
      <c r="B109" s="340"/>
      <c r="C109" s="341"/>
      <c r="D109" s="342"/>
      <c r="E109" s="343"/>
      <c r="F109" s="344"/>
      <c r="G109" s="345"/>
      <c r="H109" s="345"/>
      <c r="I109" s="345"/>
      <c r="J109" s="289" t="s">
        <v>154</v>
      </c>
      <c r="K109" s="267">
        <v>133</v>
      </c>
      <c r="L109" s="243"/>
      <c r="M109" s="268">
        <v>8</v>
      </c>
      <c r="N109" s="268">
        <v>1</v>
      </c>
      <c r="O109" s="261">
        <v>6360097030</v>
      </c>
      <c r="P109" s="95">
        <v>540</v>
      </c>
      <c r="Q109" s="246"/>
      <c r="R109" s="247"/>
      <c r="S109" s="269"/>
      <c r="T109" s="269"/>
      <c r="U109" s="269"/>
      <c r="V109" s="269"/>
      <c r="W109" s="249"/>
      <c r="X109" s="250"/>
      <c r="Y109" s="251">
        <v>0</v>
      </c>
      <c r="Z109" s="251">
        <v>337810</v>
      </c>
      <c r="AA109" s="251">
        <v>0</v>
      </c>
      <c r="AB109" s="258">
        <v>0</v>
      </c>
      <c r="AC109" s="239"/>
    </row>
    <row r="110" spans="1:29" ht="19.5" thickBot="1" x14ac:dyDescent="0.25">
      <c r="A110" s="339"/>
      <c r="B110" s="340"/>
      <c r="C110" s="341"/>
      <c r="D110" s="342"/>
      <c r="E110" s="343"/>
      <c r="F110" s="343"/>
      <c r="G110" s="346"/>
      <c r="H110" s="346"/>
      <c r="I110" s="346"/>
      <c r="J110" s="347" t="s">
        <v>291</v>
      </c>
      <c r="K110" s="242">
        <v>133</v>
      </c>
      <c r="L110" s="327"/>
      <c r="M110" s="84">
        <v>10</v>
      </c>
      <c r="N110" s="84">
        <v>0</v>
      </c>
      <c r="O110" s="245">
        <v>0</v>
      </c>
      <c r="P110" s="86">
        <v>0</v>
      </c>
      <c r="Q110" s="267"/>
      <c r="R110" s="328"/>
      <c r="S110" s="269"/>
      <c r="T110" s="269"/>
      <c r="U110" s="269"/>
      <c r="V110" s="269"/>
      <c r="W110" s="269"/>
      <c r="X110" s="329"/>
      <c r="Y110" s="330">
        <f t="shared" ref="Y110:AB116" si="13">Y111</f>
        <v>0</v>
      </c>
      <c r="Z110" s="348">
        <f t="shared" si="13"/>
        <v>40000</v>
      </c>
      <c r="AA110" s="348">
        <f t="shared" si="13"/>
        <v>113000</v>
      </c>
      <c r="AB110" s="297">
        <f t="shared" si="13"/>
        <v>111000</v>
      </c>
      <c r="AC110" s="239"/>
    </row>
    <row r="111" spans="1:29" ht="15.75" thickBot="1" x14ac:dyDescent="0.25">
      <c r="A111" s="339"/>
      <c r="B111" s="340"/>
      <c r="C111" s="341"/>
      <c r="D111" s="342"/>
      <c r="E111" s="343"/>
      <c r="F111" s="343"/>
      <c r="G111" s="346"/>
      <c r="H111" s="346"/>
      <c r="I111" s="346"/>
      <c r="J111" s="288" t="s">
        <v>243</v>
      </c>
      <c r="K111" s="242">
        <v>133</v>
      </c>
      <c r="L111" s="327"/>
      <c r="M111" s="84">
        <v>10</v>
      </c>
      <c r="N111" s="84">
        <v>1</v>
      </c>
      <c r="O111" s="245">
        <v>0</v>
      </c>
      <c r="P111" s="86">
        <v>0</v>
      </c>
      <c r="Q111" s="267"/>
      <c r="R111" s="328"/>
      <c r="S111" s="269"/>
      <c r="T111" s="269"/>
      <c r="U111" s="269"/>
      <c r="V111" s="269"/>
      <c r="W111" s="269"/>
      <c r="X111" s="329"/>
      <c r="Y111" s="330">
        <f>Y113</f>
        <v>0</v>
      </c>
      <c r="Z111" s="348">
        <f>Z113</f>
        <v>40000</v>
      </c>
      <c r="AA111" s="348">
        <f>AA113</f>
        <v>113000</v>
      </c>
      <c r="AB111" s="297">
        <f>AB113</f>
        <v>111000</v>
      </c>
      <c r="AC111" s="239"/>
    </row>
    <row r="112" spans="1:29" ht="73.5" x14ac:dyDescent="0.2">
      <c r="A112" s="339"/>
      <c r="B112" s="349"/>
      <c r="C112" s="350"/>
      <c r="D112" s="351"/>
      <c r="E112" s="352"/>
      <c r="F112" s="352"/>
      <c r="G112" s="346"/>
      <c r="H112" s="346"/>
      <c r="I112" s="346"/>
      <c r="J112" s="260" t="s">
        <v>200</v>
      </c>
      <c r="K112" s="242">
        <v>133</v>
      </c>
      <c r="L112" s="327"/>
      <c r="M112" s="84">
        <v>10</v>
      </c>
      <c r="N112" s="84">
        <v>1</v>
      </c>
      <c r="O112" s="94">
        <v>6300000000</v>
      </c>
      <c r="P112" s="86">
        <v>0</v>
      </c>
      <c r="Q112" s="267"/>
      <c r="R112" s="328"/>
      <c r="S112" s="269"/>
      <c r="T112" s="269"/>
      <c r="U112" s="269"/>
      <c r="V112" s="269"/>
      <c r="W112" s="269"/>
      <c r="X112" s="329"/>
      <c r="Y112" s="330">
        <v>0</v>
      </c>
      <c r="Z112" s="348">
        <f>Z113</f>
        <v>40000</v>
      </c>
      <c r="AA112" s="348">
        <f>AA113</f>
        <v>113000</v>
      </c>
      <c r="AB112" s="297">
        <f>AB113</f>
        <v>111000</v>
      </c>
      <c r="AC112" s="239"/>
    </row>
    <row r="113" spans="1:29" ht="45" x14ac:dyDescent="0.25">
      <c r="A113" s="339"/>
      <c r="B113" s="349"/>
      <c r="C113" s="350"/>
      <c r="D113" s="351"/>
      <c r="E113" s="352"/>
      <c r="F113" s="352"/>
      <c r="G113" s="346"/>
      <c r="H113" s="346"/>
      <c r="I113" s="346"/>
      <c r="J113" s="353" t="s">
        <v>201</v>
      </c>
      <c r="K113" s="267">
        <v>133</v>
      </c>
      <c r="L113" s="327"/>
      <c r="M113" s="93">
        <v>10</v>
      </c>
      <c r="N113" s="93">
        <v>1</v>
      </c>
      <c r="O113" s="94">
        <v>6310000000</v>
      </c>
      <c r="P113" s="95">
        <v>0</v>
      </c>
      <c r="Q113" s="267"/>
      <c r="R113" s="328"/>
      <c r="S113" s="269"/>
      <c r="T113" s="269"/>
      <c r="U113" s="269"/>
      <c r="V113" s="269"/>
      <c r="W113" s="269"/>
      <c r="X113" s="329"/>
      <c r="Y113" s="330">
        <f t="shared" si="13"/>
        <v>0</v>
      </c>
      <c r="Z113" s="330">
        <f t="shared" si="13"/>
        <v>40000</v>
      </c>
      <c r="AA113" s="330">
        <f t="shared" si="13"/>
        <v>113000</v>
      </c>
      <c r="AB113" s="258">
        <f t="shared" si="13"/>
        <v>111000</v>
      </c>
      <c r="AC113" s="239"/>
    </row>
    <row r="114" spans="1:29" ht="33.75" x14ac:dyDescent="0.25">
      <c r="A114" s="339"/>
      <c r="B114" s="349"/>
      <c r="C114" s="350"/>
      <c r="D114" s="351"/>
      <c r="E114" s="352"/>
      <c r="F114" s="352"/>
      <c r="G114" s="346"/>
      <c r="H114" s="346"/>
      <c r="I114" s="346"/>
      <c r="J114" s="353" t="s">
        <v>244</v>
      </c>
      <c r="K114" s="267">
        <v>133</v>
      </c>
      <c r="L114" s="327"/>
      <c r="M114" s="93">
        <v>10</v>
      </c>
      <c r="N114" s="93">
        <v>1</v>
      </c>
      <c r="O114" s="94">
        <v>6310025050</v>
      </c>
      <c r="P114" s="95">
        <v>0</v>
      </c>
      <c r="Q114" s="267"/>
      <c r="R114" s="328"/>
      <c r="S114" s="269"/>
      <c r="T114" s="269"/>
      <c r="U114" s="269"/>
      <c r="V114" s="269"/>
      <c r="W114" s="269"/>
      <c r="X114" s="329"/>
      <c r="Y114" s="330">
        <f t="shared" si="13"/>
        <v>0</v>
      </c>
      <c r="Z114" s="330">
        <f t="shared" si="13"/>
        <v>40000</v>
      </c>
      <c r="AA114" s="330">
        <f t="shared" si="13"/>
        <v>113000</v>
      </c>
      <c r="AB114" s="258">
        <f t="shared" si="13"/>
        <v>111000</v>
      </c>
      <c r="AC114" s="239" t="s">
        <v>163</v>
      </c>
    </row>
    <row r="115" spans="1:29" ht="22.5" x14ac:dyDescent="0.25">
      <c r="A115" s="339"/>
      <c r="B115" s="354"/>
      <c r="C115" s="350"/>
      <c r="D115" s="351"/>
      <c r="E115" s="352"/>
      <c r="F115" s="352"/>
      <c r="G115" s="346"/>
      <c r="H115" s="346"/>
      <c r="I115" s="346"/>
      <c r="J115" s="353" t="s">
        <v>292</v>
      </c>
      <c r="K115" s="267">
        <v>133</v>
      </c>
      <c r="L115" s="327"/>
      <c r="M115" s="93">
        <v>10</v>
      </c>
      <c r="N115" s="93">
        <v>1</v>
      </c>
      <c r="O115" s="94">
        <v>6310025050</v>
      </c>
      <c r="P115" s="95">
        <v>300</v>
      </c>
      <c r="Q115" s="267"/>
      <c r="R115" s="328"/>
      <c r="S115" s="269"/>
      <c r="T115" s="269"/>
      <c r="U115" s="269"/>
      <c r="V115" s="269"/>
      <c r="W115" s="269"/>
      <c r="X115" s="329"/>
      <c r="Y115" s="330">
        <f t="shared" si="13"/>
        <v>0</v>
      </c>
      <c r="Z115" s="330">
        <f t="shared" si="13"/>
        <v>40000</v>
      </c>
      <c r="AA115" s="330">
        <f t="shared" si="13"/>
        <v>113000</v>
      </c>
      <c r="AB115" s="258">
        <f t="shared" si="13"/>
        <v>111000</v>
      </c>
      <c r="AC115" s="239"/>
    </row>
    <row r="116" spans="1:29" ht="22.5" x14ac:dyDescent="0.25">
      <c r="A116" s="339"/>
      <c r="B116" s="354"/>
      <c r="C116" s="350"/>
      <c r="D116" s="351"/>
      <c r="E116" s="352"/>
      <c r="F116" s="352"/>
      <c r="G116" s="346"/>
      <c r="H116" s="346"/>
      <c r="I116" s="346"/>
      <c r="J116" s="353" t="s">
        <v>245</v>
      </c>
      <c r="K116" s="267">
        <v>133</v>
      </c>
      <c r="L116" s="327"/>
      <c r="M116" s="93">
        <v>10</v>
      </c>
      <c r="N116" s="93">
        <v>1</v>
      </c>
      <c r="O116" s="94">
        <v>6310025050</v>
      </c>
      <c r="P116" s="95">
        <v>310</v>
      </c>
      <c r="Q116" s="267"/>
      <c r="R116" s="328"/>
      <c r="S116" s="269"/>
      <c r="T116" s="269"/>
      <c r="U116" s="269"/>
      <c r="V116" s="269"/>
      <c r="W116" s="269"/>
      <c r="X116" s="329"/>
      <c r="Y116" s="330">
        <f t="shared" si="13"/>
        <v>0</v>
      </c>
      <c r="Z116" s="330">
        <f t="shared" si="13"/>
        <v>40000</v>
      </c>
      <c r="AA116" s="330">
        <f t="shared" si="13"/>
        <v>113000</v>
      </c>
      <c r="AB116" s="258">
        <f t="shared" si="13"/>
        <v>111000</v>
      </c>
      <c r="AC116" s="239"/>
    </row>
    <row r="117" spans="1:29" ht="25.5" x14ac:dyDescent="0.25">
      <c r="A117" s="355"/>
      <c r="B117" s="356"/>
      <c r="C117" s="263"/>
      <c r="D117" s="270"/>
      <c r="E117" s="275"/>
      <c r="F117" s="275"/>
      <c r="G117" s="266"/>
      <c r="H117" s="266"/>
      <c r="I117" s="266"/>
      <c r="J117" s="290" t="s">
        <v>293</v>
      </c>
      <c r="K117" s="267">
        <v>133</v>
      </c>
      <c r="L117" s="327"/>
      <c r="M117" s="93">
        <v>10</v>
      </c>
      <c r="N117" s="93">
        <v>1</v>
      </c>
      <c r="O117" s="94">
        <v>6310025050</v>
      </c>
      <c r="P117" s="95">
        <v>312</v>
      </c>
      <c r="Q117" s="267"/>
      <c r="R117" s="328"/>
      <c r="S117" s="269"/>
      <c r="T117" s="269"/>
      <c r="U117" s="269"/>
      <c r="V117" s="269"/>
      <c r="W117" s="269"/>
      <c r="X117" s="329"/>
      <c r="Y117" s="330">
        <v>0</v>
      </c>
      <c r="Z117" s="330">
        <v>40000</v>
      </c>
      <c r="AA117" s="330">
        <v>113000</v>
      </c>
      <c r="AB117" s="258">
        <v>111000</v>
      </c>
      <c r="AC117" s="357" t="s">
        <v>163</v>
      </c>
    </row>
    <row r="118" spans="1:29" ht="15.75" thickBot="1" x14ac:dyDescent="0.25">
      <c r="A118" s="203"/>
      <c r="B118" s="358"/>
      <c r="C118" s="359"/>
      <c r="D118" s="359"/>
      <c r="E118" s="359"/>
      <c r="F118" s="359"/>
      <c r="G118" s="359"/>
      <c r="H118" s="359"/>
      <c r="I118" s="359"/>
      <c r="J118" s="360" t="s">
        <v>195</v>
      </c>
      <c r="K118" s="361"/>
      <c r="L118" s="362">
        <v>0</v>
      </c>
      <c r="M118" s="361"/>
      <c r="N118" s="361"/>
      <c r="O118" s="111"/>
      <c r="P118" s="111"/>
      <c r="Q118" s="363"/>
      <c r="R118" s="364">
        <v>10000</v>
      </c>
      <c r="S118" s="262"/>
      <c r="T118" s="262"/>
      <c r="U118" s="262"/>
      <c r="V118" s="262"/>
      <c r="W118" s="262">
        <v>0</v>
      </c>
      <c r="X118" s="365">
        <v>0</v>
      </c>
      <c r="Y118" s="348">
        <v>21700</v>
      </c>
      <c r="Z118" s="348">
        <f>Z12+Z52+Z62+Z74+Z88+Z98+Z110</f>
        <v>8170108.7800000003</v>
      </c>
      <c r="AA118" s="348">
        <f>AA12+AA52+AA62+AA74+AA88+AA98+AA110</f>
        <v>6625300</v>
      </c>
      <c r="AB118" s="88">
        <f>AB12+AB52+AB62+AB74+AB88+AB98+AB110</f>
        <v>6860200</v>
      </c>
      <c r="AC118" s="215" t="s">
        <v>163</v>
      </c>
    </row>
    <row r="119" spans="1:29" x14ac:dyDescent="0.2">
      <c r="A119" s="203"/>
      <c r="B119" s="366"/>
      <c r="C119" s="366"/>
      <c r="D119" s="366"/>
      <c r="E119" s="366"/>
      <c r="F119" s="366"/>
      <c r="G119" s="366"/>
      <c r="H119" s="366"/>
      <c r="I119" s="366"/>
      <c r="J119" s="366"/>
      <c r="K119" s="367"/>
      <c r="L119" s="367"/>
      <c r="M119" s="367"/>
      <c r="N119" s="367"/>
      <c r="O119" s="368"/>
      <c r="P119" s="368"/>
      <c r="Q119" s="367"/>
      <c r="R119" s="369"/>
      <c r="S119" s="370"/>
      <c r="T119" s="370"/>
      <c r="U119" s="370"/>
      <c r="V119" s="370"/>
      <c r="W119" s="370"/>
      <c r="X119" s="369"/>
      <c r="Y119" s="371"/>
      <c r="Z119" s="369"/>
      <c r="AA119" s="369"/>
      <c r="AB119" s="369"/>
      <c r="AC119" s="207"/>
    </row>
    <row r="120" spans="1:29" x14ac:dyDescent="0.2">
      <c r="A120" s="203"/>
      <c r="B120" s="372"/>
      <c r="C120" s="372"/>
      <c r="D120" s="372"/>
      <c r="E120" s="372"/>
      <c r="F120" s="372"/>
      <c r="G120" s="372"/>
      <c r="H120" s="372"/>
      <c r="I120" s="372"/>
      <c r="J120" s="372"/>
      <c r="K120" s="72"/>
      <c r="L120" s="72"/>
      <c r="M120" s="72"/>
      <c r="N120" s="72"/>
      <c r="O120" s="73"/>
      <c r="P120" s="73"/>
      <c r="Q120" s="72"/>
      <c r="R120" s="72"/>
      <c r="S120" s="72"/>
      <c r="T120" s="72"/>
      <c r="U120" s="72"/>
      <c r="V120" s="72"/>
      <c r="W120" s="72"/>
      <c r="X120" s="206"/>
      <c r="Y120" s="206"/>
      <c r="Z120" s="206"/>
      <c r="AA120" s="206"/>
      <c r="AB120" s="206"/>
    </row>
    <row r="121" spans="1:29" ht="255" x14ac:dyDescent="0.2">
      <c r="A121" s="203"/>
      <c r="B121" s="372"/>
      <c r="C121" s="372"/>
      <c r="D121" s="372"/>
      <c r="E121" s="372"/>
      <c r="F121" s="372"/>
      <c r="G121" s="372"/>
      <c r="H121" s="372"/>
      <c r="I121" s="372" t="s">
        <v>294</v>
      </c>
      <c r="J121" s="372"/>
      <c r="K121" s="72"/>
      <c r="L121" s="72"/>
      <c r="M121" s="72"/>
      <c r="N121" s="72"/>
      <c r="O121" s="73"/>
      <c r="P121" s="73"/>
      <c r="Q121" s="72"/>
      <c r="R121" s="72"/>
      <c r="S121" s="206"/>
      <c r="T121" s="206"/>
      <c r="U121" s="206"/>
      <c r="V121" s="206"/>
      <c r="W121" s="206"/>
      <c r="X121" s="187"/>
      <c r="Y121" s="187"/>
      <c r="Z121" s="187"/>
      <c r="AA121" s="187"/>
      <c r="AB121" s="187"/>
    </row>
    <row r="122" spans="1:29" x14ac:dyDescent="0.2">
      <c r="A122" s="203"/>
      <c r="B122" s="372"/>
      <c r="C122" s="372"/>
      <c r="D122" s="372"/>
      <c r="E122" s="372"/>
      <c r="F122" s="372"/>
      <c r="G122" s="372"/>
      <c r="H122" s="372"/>
      <c r="I122" s="372"/>
      <c r="J122" s="372"/>
      <c r="K122" s="72"/>
      <c r="L122" s="72"/>
      <c r="M122" s="72"/>
      <c r="N122" s="72"/>
      <c r="O122" s="73"/>
      <c r="P122" s="73"/>
      <c r="Q122" s="72"/>
      <c r="R122" s="72"/>
      <c r="S122" s="206"/>
      <c r="T122" s="206"/>
      <c r="U122" s="206"/>
      <c r="V122" s="206"/>
      <c r="W122" s="206"/>
      <c r="X122" s="187"/>
      <c r="Y122" s="187"/>
      <c r="Z122" s="187"/>
      <c r="AA122" s="187"/>
      <c r="AB122" s="187"/>
    </row>
    <row r="123" spans="1:29" ht="255" x14ac:dyDescent="0.2">
      <c r="A123" s="203"/>
      <c r="B123" s="372"/>
      <c r="C123" s="372"/>
      <c r="D123" s="372"/>
      <c r="E123" s="372"/>
      <c r="F123" s="372"/>
      <c r="G123" s="372"/>
      <c r="H123" s="372"/>
      <c r="I123" s="372" t="s">
        <v>294</v>
      </c>
      <c r="J123" s="372"/>
      <c r="K123" s="72"/>
      <c r="L123" s="72"/>
      <c r="M123" s="72"/>
      <c r="N123" s="72"/>
      <c r="O123" s="73"/>
      <c r="P123" s="73"/>
      <c r="Q123" s="72"/>
      <c r="R123" s="72"/>
      <c r="S123" s="206"/>
      <c r="T123" s="206"/>
      <c r="U123" s="206"/>
      <c r="V123" s="206"/>
      <c r="W123" s="206"/>
      <c r="X123" s="187"/>
      <c r="Y123" s="187"/>
      <c r="Z123" s="187"/>
      <c r="AA123" s="187"/>
      <c r="AB123" s="187"/>
    </row>
    <row r="124" spans="1:29" x14ac:dyDescent="0.2">
      <c r="A124" s="203"/>
      <c r="B124" s="372"/>
      <c r="C124" s="372"/>
      <c r="D124" s="372"/>
      <c r="E124" s="372"/>
      <c r="F124" s="372"/>
      <c r="G124" s="372"/>
      <c r="H124" s="372"/>
      <c r="I124" s="372"/>
      <c r="J124" s="372"/>
      <c r="K124" s="72"/>
      <c r="L124" s="72"/>
      <c r="M124" s="72"/>
      <c r="N124" s="72"/>
      <c r="O124" s="73"/>
      <c r="P124" s="73"/>
      <c r="Q124" s="72"/>
      <c r="R124" s="72"/>
      <c r="S124" s="206"/>
      <c r="T124" s="206"/>
      <c r="U124" s="206"/>
      <c r="V124" s="206"/>
      <c r="W124" s="206"/>
      <c r="X124" s="187"/>
      <c r="Y124" s="187"/>
      <c r="Z124" s="187"/>
      <c r="AA124" s="187"/>
      <c r="AB124" s="187"/>
    </row>
    <row r="125" spans="1:29" x14ac:dyDescent="0.2">
      <c r="A125" s="203"/>
      <c r="B125" s="372"/>
      <c r="C125" s="372"/>
      <c r="D125" s="372"/>
      <c r="E125" s="372"/>
      <c r="F125" s="372"/>
      <c r="G125" s="372"/>
      <c r="H125" s="372"/>
      <c r="I125" s="372"/>
      <c r="J125" s="372"/>
      <c r="K125" s="72"/>
      <c r="L125" s="72"/>
      <c r="M125" s="72"/>
      <c r="N125" s="72"/>
      <c r="O125" s="73"/>
      <c r="P125" s="73"/>
      <c r="Q125" s="72"/>
      <c r="R125" s="72"/>
      <c r="S125" s="206"/>
      <c r="T125" s="206"/>
      <c r="U125" s="206"/>
      <c r="V125" s="206"/>
      <c r="W125" s="206"/>
      <c r="X125" s="187"/>
      <c r="Y125" s="187"/>
      <c r="Z125" s="187"/>
      <c r="AA125" s="187"/>
      <c r="AB125" s="187"/>
    </row>
    <row r="126" spans="1:29" x14ac:dyDescent="0.2">
      <c r="A126" s="203"/>
      <c r="B126" s="372"/>
      <c r="C126" s="372"/>
      <c r="D126" s="372"/>
      <c r="E126" s="372"/>
      <c r="F126" s="372"/>
      <c r="G126" s="372"/>
      <c r="H126" s="372"/>
      <c r="I126" s="372"/>
      <c r="J126" s="372"/>
      <c r="K126" s="72"/>
      <c r="L126" s="72"/>
      <c r="M126" s="72"/>
      <c r="N126" s="72"/>
      <c r="O126" s="73"/>
      <c r="P126" s="73"/>
      <c r="Q126" s="72"/>
      <c r="R126" s="72"/>
      <c r="S126" s="206"/>
      <c r="T126" s="206"/>
      <c r="U126" s="206"/>
      <c r="V126" s="206"/>
      <c r="W126" s="206"/>
      <c r="X126" s="187"/>
      <c r="Y126" s="187"/>
      <c r="Z126" s="187"/>
      <c r="AA126" s="187"/>
      <c r="AB126" s="187"/>
    </row>
    <row r="127" spans="1:29" ht="15.75" x14ac:dyDescent="0.2">
      <c r="A127" s="203"/>
      <c r="B127" s="373"/>
      <c r="C127" s="373"/>
      <c r="D127" s="373"/>
      <c r="E127" s="373"/>
      <c r="F127" s="373"/>
      <c r="G127" s="373"/>
      <c r="H127" s="373"/>
      <c r="I127" s="373"/>
      <c r="J127" s="373"/>
      <c r="K127" s="72"/>
      <c r="L127" s="72"/>
      <c r="M127" s="72"/>
      <c r="N127" s="72"/>
      <c r="O127" s="73"/>
      <c r="P127" s="73"/>
      <c r="Q127" s="72"/>
      <c r="R127" s="72"/>
      <c r="S127" s="207"/>
      <c r="T127" s="207"/>
      <c r="U127" s="207"/>
      <c r="V127" s="207"/>
      <c r="W127" s="207"/>
    </row>
  </sheetData>
  <mergeCells count="71">
    <mergeCell ref="F105:J105"/>
    <mergeCell ref="S105:V105"/>
    <mergeCell ref="G106:J106"/>
    <mergeCell ref="S106:V106"/>
    <mergeCell ref="D99:J99"/>
    <mergeCell ref="S99:V99"/>
    <mergeCell ref="F101:J101"/>
    <mergeCell ref="S101:V101"/>
    <mergeCell ref="G103:J103"/>
    <mergeCell ref="S103:V103"/>
    <mergeCell ref="F91:J91"/>
    <mergeCell ref="S91:V91"/>
    <mergeCell ref="G94:J94"/>
    <mergeCell ref="S94:V94"/>
    <mergeCell ref="B98:J98"/>
    <mergeCell ref="S98:V98"/>
    <mergeCell ref="G80:J80"/>
    <mergeCell ref="S80:V80"/>
    <mergeCell ref="B88:J88"/>
    <mergeCell ref="S88:V88"/>
    <mergeCell ref="D89:J89"/>
    <mergeCell ref="S89:V89"/>
    <mergeCell ref="B74:J74"/>
    <mergeCell ref="S74:V74"/>
    <mergeCell ref="E77:J77"/>
    <mergeCell ref="S77:V77"/>
    <mergeCell ref="F78:J78"/>
    <mergeCell ref="S78:V78"/>
    <mergeCell ref="D63:J63"/>
    <mergeCell ref="S63:V63"/>
    <mergeCell ref="F65:J65"/>
    <mergeCell ref="S65:V65"/>
    <mergeCell ref="G68:J68"/>
    <mergeCell ref="S68:V68"/>
    <mergeCell ref="G56:J56"/>
    <mergeCell ref="S56:V56"/>
    <mergeCell ref="G61:J61"/>
    <mergeCell ref="S61:V61"/>
    <mergeCell ref="B62:J62"/>
    <mergeCell ref="S62:V62"/>
    <mergeCell ref="B52:J52"/>
    <mergeCell ref="S52:V52"/>
    <mergeCell ref="D53:J53"/>
    <mergeCell ref="S53:V53"/>
    <mergeCell ref="F55:J55"/>
    <mergeCell ref="S55:V55"/>
    <mergeCell ref="F23:J23"/>
    <mergeCell ref="S23:V23"/>
    <mergeCell ref="G24:J24"/>
    <mergeCell ref="S24:V24"/>
    <mergeCell ref="G27:J27"/>
    <mergeCell ref="S27:V27"/>
    <mergeCell ref="F16:J16"/>
    <mergeCell ref="S16:V16"/>
    <mergeCell ref="G19:J19"/>
    <mergeCell ref="S19:V19"/>
    <mergeCell ref="E22:J22"/>
    <mergeCell ref="S22:V22"/>
    <mergeCell ref="B10:J10"/>
    <mergeCell ref="B11:J11"/>
    <mergeCell ref="S11:V11"/>
    <mergeCell ref="B12:J12"/>
    <mergeCell ref="S12:V12"/>
    <mergeCell ref="D13:J13"/>
    <mergeCell ref="S13:V13"/>
    <mergeCell ref="AA2:AB2"/>
    <mergeCell ref="Z3:AB3"/>
    <mergeCell ref="AA4:AB4"/>
    <mergeCell ref="J5:AB5"/>
    <mergeCell ref="J6:AB6"/>
    <mergeCell ref="B8:U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workbookViewId="0">
      <selection sqref="A1:XFD1048576"/>
    </sheetView>
  </sheetViews>
  <sheetFormatPr defaultColWidth="9.140625" defaultRowHeight="12.75" x14ac:dyDescent="0.2"/>
  <cols>
    <col min="1" max="1" width="1.28515625" style="468" customWidth="1"/>
    <col min="2" max="5" width="0.5703125" style="468" hidden="1" customWidth="1"/>
    <col min="6" max="6" width="0.85546875" style="468" hidden="1" customWidth="1"/>
    <col min="7" max="9" width="0.7109375" style="468" hidden="1" customWidth="1"/>
    <col min="10" max="10" width="0.5703125" style="468" hidden="1" customWidth="1"/>
    <col min="11" max="11" width="38.5703125" style="468" customWidth="1"/>
    <col min="12" max="12" width="13.7109375" style="468" customWidth="1"/>
    <col min="13" max="15" width="7.140625" style="468" customWidth="1"/>
    <col min="16" max="19" width="0" style="468" hidden="1" customWidth="1"/>
    <col min="20" max="20" width="10.85546875" style="468" bestFit="1" customWidth="1"/>
    <col min="21" max="21" width="12.7109375" style="468" customWidth="1"/>
    <col min="22" max="22" width="11.85546875" style="468" customWidth="1"/>
    <col min="23" max="23" width="13.28515625" style="468" customWidth="1"/>
    <col min="24" max="254" width="9.140625" style="189" customWidth="1"/>
    <col min="255" max="16384" width="9.140625" style="189"/>
  </cols>
  <sheetData>
    <row r="1" spans="1:24" x14ac:dyDescent="0.2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377" t="s">
        <v>295</v>
      </c>
      <c r="Q1" s="378"/>
      <c r="R1" s="378"/>
      <c r="S1" s="376"/>
      <c r="T1" s="376"/>
      <c r="U1" s="379" t="s">
        <v>296</v>
      </c>
      <c r="V1" s="379"/>
      <c r="W1" s="375"/>
    </row>
    <row r="2" spans="1:24" x14ac:dyDescent="0.2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9" t="s">
        <v>297</v>
      </c>
      <c r="P2" s="379"/>
      <c r="Q2" s="379"/>
      <c r="R2" s="379"/>
      <c r="S2" s="379"/>
      <c r="T2" s="379"/>
      <c r="U2" s="379"/>
      <c r="V2" s="379"/>
      <c r="W2" s="375"/>
    </row>
    <row r="3" spans="1:24" x14ac:dyDescent="0.2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6"/>
      <c r="L3" s="376"/>
      <c r="M3" s="376"/>
      <c r="N3" s="376"/>
      <c r="O3" s="380" t="s">
        <v>298</v>
      </c>
      <c r="P3" s="380"/>
      <c r="Q3" s="380"/>
      <c r="R3" s="380"/>
      <c r="S3" s="380"/>
      <c r="T3" s="380"/>
      <c r="U3" s="380"/>
      <c r="V3" s="380"/>
      <c r="W3" s="380"/>
      <c r="X3" s="380"/>
    </row>
    <row r="4" spans="1:24" ht="15.75" x14ac:dyDescent="0.2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81"/>
      <c r="N4" s="375"/>
      <c r="O4" s="376"/>
      <c r="P4" s="376"/>
      <c r="Q4" s="376"/>
      <c r="R4" s="376"/>
      <c r="S4" s="376"/>
      <c r="T4" s="376"/>
      <c r="U4" s="382"/>
      <c r="V4" s="380"/>
      <c r="W4" s="380"/>
    </row>
    <row r="5" spans="1:24" x14ac:dyDescent="0.2">
      <c r="A5" s="383" t="s">
        <v>299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5"/>
      <c r="Q5" s="385"/>
      <c r="R5" s="375"/>
      <c r="S5" s="375"/>
      <c r="T5" s="375"/>
      <c r="U5" s="375"/>
      <c r="V5" s="375"/>
      <c r="W5" s="375"/>
    </row>
    <row r="6" spans="1:24" x14ac:dyDescent="0.2">
      <c r="A6" s="386" t="s">
        <v>300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5"/>
      <c r="R6" s="387"/>
      <c r="S6" s="375"/>
      <c r="T6" s="375"/>
      <c r="U6" s="375"/>
      <c r="V6" s="375"/>
      <c r="W6" s="375"/>
    </row>
    <row r="7" spans="1:24" x14ac:dyDescent="0.2">
      <c r="A7" s="383" t="s">
        <v>301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75"/>
      <c r="T7" s="375"/>
      <c r="U7" s="375"/>
      <c r="V7" s="375"/>
      <c r="W7" s="375"/>
    </row>
    <row r="8" spans="1:24" x14ac:dyDescent="0.2">
      <c r="A8" s="383" t="s">
        <v>302</v>
      </c>
      <c r="B8" s="383"/>
      <c r="C8" s="383"/>
      <c r="D8" s="383"/>
      <c r="E8" s="383"/>
      <c r="F8" s="383"/>
      <c r="G8" s="383"/>
      <c r="H8" s="383"/>
      <c r="I8" s="383"/>
      <c r="J8" s="383"/>
      <c r="K8" s="388"/>
      <c r="L8" s="388"/>
      <c r="M8" s="388"/>
      <c r="N8" s="388"/>
      <c r="O8" s="388"/>
      <c r="P8" s="388"/>
      <c r="Q8" s="388"/>
      <c r="R8" s="388"/>
      <c r="S8" s="389"/>
      <c r="T8" s="389"/>
      <c r="U8" s="389"/>
      <c r="V8" s="375"/>
      <c r="W8" s="375"/>
    </row>
    <row r="9" spans="1:24" x14ac:dyDescent="0.2">
      <c r="A9" s="390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75"/>
      <c r="P9" s="375"/>
      <c r="Q9" s="392"/>
      <c r="R9" s="387"/>
      <c r="S9" s="375"/>
      <c r="T9" s="375"/>
      <c r="U9" s="375"/>
      <c r="V9" s="375"/>
      <c r="W9" s="375" t="s">
        <v>32</v>
      </c>
    </row>
    <row r="10" spans="1:24" ht="13.5" thickBot="1" x14ac:dyDescent="0.2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5"/>
      <c r="L10" s="394"/>
      <c r="M10" s="394"/>
      <c r="N10" s="394"/>
      <c r="O10" s="394"/>
      <c r="P10" s="395"/>
      <c r="Q10" s="395"/>
      <c r="R10" s="395" t="s">
        <v>303</v>
      </c>
      <c r="S10" s="395"/>
      <c r="T10" s="395"/>
      <c r="U10" s="395"/>
      <c r="V10" s="395"/>
      <c r="W10" s="395"/>
    </row>
    <row r="11" spans="1:24" ht="34.5" thickBot="1" x14ac:dyDescent="0.25">
      <c r="A11" s="394"/>
      <c r="B11" s="396" t="s">
        <v>199</v>
      </c>
      <c r="C11" s="397"/>
      <c r="D11" s="397"/>
      <c r="E11" s="397"/>
      <c r="F11" s="397"/>
      <c r="G11" s="397"/>
      <c r="H11" s="397"/>
      <c r="I11" s="397"/>
      <c r="J11" s="397"/>
      <c r="K11" s="398"/>
      <c r="L11" s="399" t="s">
        <v>258</v>
      </c>
      <c r="M11" s="399" t="s">
        <v>165</v>
      </c>
      <c r="N11" s="399" t="s">
        <v>166</v>
      </c>
      <c r="O11" s="399" t="s">
        <v>259</v>
      </c>
      <c r="P11" s="399" t="s">
        <v>304</v>
      </c>
      <c r="Q11" s="400" t="s">
        <v>305</v>
      </c>
      <c r="R11" s="400" t="s">
        <v>306</v>
      </c>
      <c r="S11" s="400" t="s">
        <v>307</v>
      </c>
      <c r="T11" s="400" t="s">
        <v>38</v>
      </c>
      <c r="U11" s="400">
        <v>2022</v>
      </c>
      <c r="V11" s="400">
        <v>2023</v>
      </c>
      <c r="W11" s="401">
        <v>2024</v>
      </c>
    </row>
    <row r="12" spans="1:24" x14ac:dyDescent="0.2">
      <c r="A12" s="402"/>
      <c r="B12" s="403" t="s">
        <v>308</v>
      </c>
      <c r="C12" s="404"/>
      <c r="D12" s="404"/>
      <c r="E12" s="404"/>
      <c r="F12" s="404"/>
      <c r="G12" s="404"/>
      <c r="H12" s="404"/>
      <c r="I12" s="404"/>
      <c r="J12" s="404"/>
      <c r="K12" s="404"/>
      <c r="L12" s="405" t="s">
        <v>309</v>
      </c>
      <c r="M12" s="406">
        <v>0</v>
      </c>
      <c r="N12" s="406">
        <v>0</v>
      </c>
      <c r="O12" s="407">
        <v>0</v>
      </c>
      <c r="P12" s="408"/>
      <c r="Q12" s="409">
        <v>5714000</v>
      </c>
      <c r="R12" s="409">
        <v>5312481</v>
      </c>
      <c r="S12" s="409">
        <v>5237700</v>
      </c>
      <c r="T12" s="410">
        <v>21700</v>
      </c>
      <c r="U12" s="411">
        <v>8147451.2800000003</v>
      </c>
      <c r="V12" s="412">
        <f>V13+V37+V43+V48+V53+V62</f>
        <v>6604181</v>
      </c>
      <c r="W12" s="413">
        <v>6843200</v>
      </c>
    </row>
    <row r="13" spans="1:24" x14ac:dyDescent="0.2">
      <c r="A13" s="402"/>
      <c r="B13" s="414"/>
      <c r="C13" s="415" t="s">
        <v>310</v>
      </c>
      <c r="D13" s="415"/>
      <c r="E13" s="415"/>
      <c r="F13" s="415"/>
      <c r="G13" s="415"/>
      <c r="H13" s="415"/>
      <c r="I13" s="415"/>
      <c r="J13" s="415"/>
      <c r="K13" s="415"/>
      <c r="L13" s="416">
        <v>6310010000</v>
      </c>
      <c r="M13" s="417">
        <v>0</v>
      </c>
      <c r="N13" s="417">
        <v>0</v>
      </c>
      <c r="O13" s="418">
        <v>0</v>
      </c>
      <c r="P13" s="419"/>
      <c r="Q13" s="420">
        <v>2467399.86</v>
      </c>
      <c r="R13" s="420">
        <v>2336000</v>
      </c>
      <c r="S13" s="420">
        <v>2240700</v>
      </c>
      <c r="T13" s="420">
        <v>0</v>
      </c>
      <c r="U13" s="420">
        <v>3026370.64</v>
      </c>
      <c r="V13" s="421">
        <f>V14+V18+V30+V33</f>
        <v>3358950</v>
      </c>
      <c r="W13" s="422">
        <f>W14+W18+W30+W33</f>
        <v>3206350</v>
      </c>
    </row>
    <row r="14" spans="1:24" x14ac:dyDescent="0.2">
      <c r="A14" s="402"/>
      <c r="B14" s="423" t="s">
        <v>202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6" t="s">
        <v>311</v>
      </c>
      <c r="M14" s="417">
        <v>0</v>
      </c>
      <c r="N14" s="417">
        <v>0</v>
      </c>
      <c r="O14" s="418" t="s">
        <v>312</v>
      </c>
      <c r="P14" s="419"/>
      <c r="Q14" s="420">
        <v>767248.8</v>
      </c>
      <c r="R14" s="420">
        <v>767248.8</v>
      </c>
      <c r="S14" s="420">
        <v>651000</v>
      </c>
      <c r="T14" s="420">
        <v>0</v>
      </c>
      <c r="U14" s="420">
        <f t="shared" ref="U14:W16" si="0">U15</f>
        <v>931472.62</v>
      </c>
      <c r="V14" s="420">
        <f t="shared" si="0"/>
        <v>963408</v>
      </c>
      <c r="W14" s="422">
        <f t="shared" si="0"/>
        <v>963408</v>
      </c>
    </row>
    <row r="15" spans="1:24" x14ac:dyDescent="0.2">
      <c r="A15" s="402"/>
      <c r="B15" s="423" t="s">
        <v>169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6" t="s">
        <v>311</v>
      </c>
      <c r="M15" s="417">
        <v>1</v>
      </c>
      <c r="N15" s="417">
        <v>0</v>
      </c>
      <c r="O15" s="418" t="s">
        <v>312</v>
      </c>
      <c r="P15" s="419"/>
      <c r="Q15" s="420">
        <v>767248.8</v>
      </c>
      <c r="R15" s="420">
        <v>767248.8</v>
      </c>
      <c r="S15" s="420">
        <v>651000</v>
      </c>
      <c r="T15" s="420">
        <v>0</v>
      </c>
      <c r="U15" s="420">
        <f t="shared" si="0"/>
        <v>931472.62</v>
      </c>
      <c r="V15" s="420">
        <f t="shared" si="0"/>
        <v>963408</v>
      </c>
      <c r="W15" s="422">
        <f t="shared" si="0"/>
        <v>963408</v>
      </c>
    </row>
    <row r="16" spans="1:24" x14ac:dyDescent="0.2">
      <c r="A16" s="402"/>
      <c r="B16" s="423" t="s">
        <v>170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6" t="s">
        <v>311</v>
      </c>
      <c r="M16" s="417">
        <v>1</v>
      </c>
      <c r="N16" s="417">
        <v>2</v>
      </c>
      <c r="O16" s="418" t="s">
        <v>312</v>
      </c>
      <c r="P16" s="419"/>
      <c r="Q16" s="420">
        <v>767248.8</v>
      </c>
      <c r="R16" s="420">
        <v>767248.8</v>
      </c>
      <c r="S16" s="420">
        <v>651000</v>
      </c>
      <c r="T16" s="420">
        <v>0</v>
      </c>
      <c r="U16" s="420">
        <f t="shared" si="0"/>
        <v>931472.62</v>
      </c>
      <c r="V16" s="420">
        <f t="shared" si="0"/>
        <v>963408</v>
      </c>
      <c r="W16" s="422">
        <f t="shared" si="0"/>
        <v>963408</v>
      </c>
    </row>
    <row r="17" spans="1:23" x14ac:dyDescent="0.2">
      <c r="A17" s="402"/>
      <c r="B17" s="423" t="s">
        <v>203</v>
      </c>
      <c r="C17" s="415"/>
      <c r="D17" s="415"/>
      <c r="E17" s="415"/>
      <c r="F17" s="415"/>
      <c r="G17" s="415"/>
      <c r="H17" s="415"/>
      <c r="I17" s="415"/>
      <c r="J17" s="415"/>
      <c r="K17" s="415"/>
      <c r="L17" s="416" t="s">
        <v>311</v>
      </c>
      <c r="M17" s="417">
        <v>1</v>
      </c>
      <c r="N17" s="417">
        <v>2</v>
      </c>
      <c r="O17" s="418" t="s">
        <v>205</v>
      </c>
      <c r="P17" s="419"/>
      <c r="Q17" s="420">
        <v>767248.8</v>
      </c>
      <c r="R17" s="420">
        <v>767248.8</v>
      </c>
      <c r="S17" s="420">
        <v>651000</v>
      </c>
      <c r="T17" s="420">
        <v>-31935.38</v>
      </c>
      <c r="U17" s="420">
        <v>931472.62</v>
      </c>
      <c r="V17" s="420">
        <v>963408</v>
      </c>
      <c r="W17" s="422">
        <v>963408</v>
      </c>
    </row>
    <row r="18" spans="1:23" x14ac:dyDescent="0.2">
      <c r="A18" s="402"/>
      <c r="B18" s="423" t="s">
        <v>204</v>
      </c>
      <c r="C18" s="415"/>
      <c r="D18" s="415"/>
      <c r="E18" s="415"/>
      <c r="F18" s="415"/>
      <c r="G18" s="415"/>
      <c r="H18" s="415"/>
      <c r="I18" s="415"/>
      <c r="J18" s="415"/>
      <c r="K18" s="415"/>
      <c r="L18" s="416" t="s">
        <v>313</v>
      </c>
      <c r="M18" s="417">
        <v>0</v>
      </c>
      <c r="N18" s="417">
        <v>0</v>
      </c>
      <c r="O18" s="418" t="s">
        <v>312</v>
      </c>
      <c r="P18" s="419"/>
      <c r="Q18" s="420">
        <v>1672051.06</v>
      </c>
      <c r="R18" s="420">
        <v>1540651.2</v>
      </c>
      <c r="S18" s="420">
        <v>1561600</v>
      </c>
      <c r="T18" s="420">
        <v>0</v>
      </c>
      <c r="U18" s="420">
        <f t="shared" ref="U18:W19" si="1">U19</f>
        <v>2027140.52</v>
      </c>
      <c r="V18" s="421">
        <f t="shared" si="1"/>
        <v>2253142</v>
      </c>
      <c r="W18" s="422">
        <f t="shared" si="1"/>
        <v>2102542</v>
      </c>
    </row>
    <row r="19" spans="1:23" x14ac:dyDescent="0.2">
      <c r="A19" s="402"/>
      <c r="B19" s="423" t="s">
        <v>169</v>
      </c>
      <c r="C19" s="415"/>
      <c r="D19" s="415"/>
      <c r="E19" s="415"/>
      <c r="F19" s="415"/>
      <c r="G19" s="415"/>
      <c r="H19" s="415"/>
      <c r="I19" s="415"/>
      <c r="J19" s="415"/>
      <c r="K19" s="415"/>
      <c r="L19" s="416" t="s">
        <v>313</v>
      </c>
      <c r="M19" s="417">
        <v>1</v>
      </c>
      <c r="N19" s="417">
        <v>0</v>
      </c>
      <c r="O19" s="418" t="s">
        <v>312</v>
      </c>
      <c r="P19" s="419"/>
      <c r="Q19" s="420">
        <v>1672051.06</v>
      </c>
      <c r="R19" s="420">
        <v>1540651.2</v>
      </c>
      <c r="S19" s="420">
        <v>1561600</v>
      </c>
      <c r="T19" s="420">
        <f>T20</f>
        <v>28700</v>
      </c>
      <c r="U19" s="420">
        <f t="shared" si="1"/>
        <v>2027140.52</v>
      </c>
      <c r="V19" s="421">
        <f t="shared" si="1"/>
        <v>2253142</v>
      </c>
      <c r="W19" s="422">
        <f t="shared" si="1"/>
        <v>2102542</v>
      </c>
    </row>
    <row r="20" spans="1:23" x14ac:dyDescent="0.2">
      <c r="A20" s="402"/>
      <c r="B20" s="423" t="s">
        <v>172</v>
      </c>
      <c r="C20" s="415"/>
      <c r="D20" s="415"/>
      <c r="E20" s="415"/>
      <c r="F20" s="415"/>
      <c r="G20" s="415"/>
      <c r="H20" s="415"/>
      <c r="I20" s="415"/>
      <c r="J20" s="415"/>
      <c r="K20" s="415"/>
      <c r="L20" s="416" t="s">
        <v>313</v>
      </c>
      <c r="M20" s="417">
        <v>1</v>
      </c>
      <c r="N20" s="417">
        <v>4</v>
      </c>
      <c r="O20" s="418" t="s">
        <v>312</v>
      </c>
      <c r="P20" s="419"/>
      <c r="Q20" s="420">
        <v>1672051.06</v>
      </c>
      <c r="R20" s="420">
        <v>1540651.2</v>
      </c>
      <c r="S20" s="420">
        <v>1561600</v>
      </c>
      <c r="T20" s="420">
        <f>T23</f>
        <v>28700</v>
      </c>
      <c r="U20" s="420">
        <v>2027140.52</v>
      </c>
      <c r="V20" s="421">
        <f>V21+V22+V23+V24</f>
        <v>2253142</v>
      </c>
      <c r="W20" s="422">
        <f>W21+W22+W23+W24</f>
        <v>2102542</v>
      </c>
    </row>
    <row r="21" spans="1:23" x14ac:dyDescent="0.2">
      <c r="A21" s="402"/>
      <c r="B21" s="423" t="s">
        <v>203</v>
      </c>
      <c r="C21" s="415"/>
      <c r="D21" s="415"/>
      <c r="E21" s="415"/>
      <c r="F21" s="415"/>
      <c r="G21" s="415"/>
      <c r="H21" s="415"/>
      <c r="I21" s="415"/>
      <c r="J21" s="415"/>
      <c r="K21" s="415"/>
      <c r="L21" s="416" t="s">
        <v>313</v>
      </c>
      <c r="M21" s="417">
        <v>1</v>
      </c>
      <c r="N21" s="417">
        <v>4</v>
      </c>
      <c r="O21" s="418" t="s">
        <v>205</v>
      </c>
      <c r="P21" s="419"/>
      <c r="Q21" s="420">
        <v>1564951.06</v>
      </c>
      <c r="R21" s="420">
        <v>1512551.2</v>
      </c>
      <c r="S21" s="420">
        <v>1512551.2</v>
      </c>
      <c r="T21" s="421">
        <v>-206232.99</v>
      </c>
      <c r="U21" s="420">
        <v>1727888.01</v>
      </c>
      <c r="V21" s="421">
        <v>1934121</v>
      </c>
      <c r="W21" s="422">
        <v>1934121</v>
      </c>
    </row>
    <row r="22" spans="1:23" x14ac:dyDescent="0.2">
      <c r="A22" s="402"/>
      <c r="B22" s="423" t="s">
        <v>207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6" t="s">
        <v>313</v>
      </c>
      <c r="M22" s="417">
        <v>1</v>
      </c>
      <c r="N22" s="417">
        <v>4</v>
      </c>
      <c r="O22" s="418" t="s">
        <v>208</v>
      </c>
      <c r="P22" s="419"/>
      <c r="Q22" s="420">
        <v>77900</v>
      </c>
      <c r="R22" s="420">
        <v>0</v>
      </c>
      <c r="S22" s="420">
        <v>28948.799999999999</v>
      </c>
      <c r="T22" s="420">
        <v>13452.51</v>
      </c>
      <c r="U22" s="420">
        <v>241452.51</v>
      </c>
      <c r="V22" s="420">
        <v>289921</v>
      </c>
      <c r="W22" s="422">
        <v>139321</v>
      </c>
    </row>
    <row r="23" spans="1:23" x14ac:dyDescent="0.2">
      <c r="A23" s="402"/>
      <c r="B23" s="423" t="s">
        <v>154</v>
      </c>
      <c r="C23" s="415"/>
      <c r="D23" s="415"/>
      <c r="E23" s="415"/>
      <c r="F23" s="415"/>
      <c r="G23" s="415"/>
      <c r="H23" s="415"/>
      <c r="I23" s="415"/>
      <c r="J23" s="415"/>
      <c r="K23" s="415"/>
      <c r="L23" s="416" t="s">
        <v>313</v>
      </c>
      <c r="M23" s="417">
        <v>1</v>
      </c>
      <c r="N23" s="417">
        <v>4</v>
      </c>
      <c r="O23" s="418" t="s">
        <v>289</v>
      </c>
      <c r="P23" s="419"/>
      <c r="Q23" s="420">
        <v>21200</v>
      </c>
      <c r="R23" s="420">
        <v>20100</v>
      </c>
      <c r="S23" s="420">
        <v>20100</v>
      </c>
      <c r="T23" s="420">
        <v>28700</v>
      </c>
      <c r="U23" s="420">
        <v>49800</v>
      </c>
      <c r="V23" s="420">
        <v>21100</v>
      </c>
      <c r="W23" s="422">
        <v>21100</v>
      </c>
    </row>
    <row r="24" spans="1:23" x14ac:dyDescent="0.2">
      <c r="A24" s="402"/>
      <c r="B24" s="423" t="s">
        <v>211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6" t="s">
        <v>313</v>
      </c>
      <c r="M24" s="417">
        <v>1</v>
      </c>
      <c r="N24" s="417">
        <v>4</v>
      </c>
      <c r="O24" s="418" t="s">
        <v>314</v>
      </c>
      <c r="P24" s="419"/>
      <c r="Q24" s="420">
        <v>8000</v>
      </c>
      <c r="R24" s="420">
        <v>8000</v>
      </c>
      <c r="S24" s="420">
        <v>0</v>
      </c>
      <c r="T24" s="420">
        <v>0</v>
      </c>
      <c r="U24" s="420">
        <v>8000</v>
      </c>
      <c r="V24" s="420">
        <v>8000</v>
      </c>
      <c r="W24" s="422">
        <v>8000</v>
      </c>
    </row>
    <row r="25" spans="1:23" x14ac:dyDescent="0.2">
      <c r="A25" s="402"/>
      <c r="B25" s="424"/>
      <c r="C25" s="425"/>
      <c r="D25" s="425"/>
      <c r="E25" s="425"/>
      <c r="F25" s="425"/>
      <c r="G25" s="425"/>
      <c r="H25" s="425"/>
      <c r="I25" s="425"/>
      <c r="J25" s="426"/>
      <c r="K25" s="425" t="s">
        <v>212</v>
      </c>
      <c r="L25" s="416">
        <v>6310097080</v>
      </c>
      <c r="M25" s="417">
        <v>0</v>
      </c>
      <c r="N25" s="417">
        <v>0</v>
      </c>
      <c r="O25" s="418">
        <v>0</v>
      </c>
      <c r="P25" s="419"/>
      <c r="Q25" s="420"/>
      <c r="R25" s="420"/>
      <c r="S25" s="420"/>
      <c r="T25" s="420">
        <v>21700</v>
      </c>
      <c r="U25" s="420">
        <v>21700</v>
      </c>
      <c r="V25" s="420">
        <v>0</v>
      </c>
      <c r="W25" s="420">
        <v>0</v>
      </c>
    </row>
    <row r="26" spans="1:23" x14ac:dyDescent="0.2">
      <c r="A26" s="402"/>
      <c r="B26" s="424"/>
      <c r="C26" s="425"/>
      <c r="D26" s="425"/>
      <c r="E26" s="425"/>
      <c r="F26" s="425"/>
      <c r="G26" s="425"/>
      <c r="H26" s="425"/>
      <c r="I26" s="425"/>
      <c r="J26" s="426"/>
      <c r="K26" s="425" t="s">
        <v>169</v>
      </c>
      <c r="L26" s="416">
        <v>6310097080</v>
      </c>
      <c r="M26" s="417">
        <v>1</v>
      </c>
      <c r="N26" s="417">
        <v>0</v>
      </c>
      <c r="O26" s="418">
        <v>0</v>
      </c>
      <c r="P26" s="419"/>
      <c r="Q26" s="420"/>
      <c r="R26" s="420"/>
      <c r="S26" s="420"/>
      <c r="T26" s="420">
        <f t="shared" ref="T26:W27" si="2">T27</f>
        <v>21700</v>
      </c>
      <c r="U26" s="420">
        <f t="shared" si="2"/>
        <v>21700</v>
      </c>
      <c r="V26" s="420">
        <f t="shared" si="2"/>
        <v>0</v>
      </c>
      <c r="W26" s="420">
        <f t="shared" si="2"/>
        <v>0</v>
      </c>
    </row>
    <row r="27" spans="1:23" ht="63.75" x14ac:dyDescent="0.2">
      <c r="A27" s="402"/>
      <c r="B27" s="424"/>
      <c r="C27" s="425"/>
      <c r="D27" s="425"/>
      <c r="E27" s="425"/>
      <c r="F27" s="425"/>
      <c r="G27" s="425"/>
      <c r="H27" s="425"/>
      <c r="I27" s="425"/>
      <c r="J27" s="426"/>
      <c r="K27" s="425" t="s">
        <v>172</v>
      </c>
      <c r="L27" s="416">
        <v>6310097080</v>
      </c>
      <c r="M27" s="417">
        <v>1</v>
      </c>
      <c r="N27" s="417">
        <v>4</v>
      </c>
      <c r="O27" s="418">
        <v>0</v>
      </c>
      <c r="P27" s="419"/>
      <c r="Q27" s="420"/>
      <c r="R27" s="420"/>
      <c r="S27" s="420"/>
      <c r="T27" s="420">
        <f t="shared" si="2"/>
        <v>21700</v>
      </c>
      <c r="U27" s="420">
        <f t="shared" si="2"/>
        <v>21700</v>
      </c>
      <c r="V27" s="420">
        <f t="shared" si="2"/>
        <v>0</v>
      </c>
      <c r="W27" s="420">
        <f t="shared" si="2"/>
        <v>0</v>
      </c>
    </row>
    <row r="28" spans="1:23" ht="38.25" x14ac:dyDescent="0.2">
      <c r="A28" s="402"/>
      <c r="B28" s="424"/>
      <c r="C28" s="425"/>
      <c r="D28" s="425"/>
      <c r="E28" s="425"/>
      <c r="F28" s="425"/>
      <c r="G28" s="425"/>
      <c r="H28" s="425"/>
      <c r="I28" s="425"/>
      <c r="J28" s="426"/>
      <c r="K28" s="425" t="s">
        <v>203</v>
      </c>
      <c r="L28" s="416">
        <v>6310097080</v>
      </c>
      <c r="M28" s="417">
        <v>1</v>
      </c>
      <c r="N28" s="417">
        <v>4</v>
      </c>
      <c r="O28" s="418">
        <v>120</v>
      </c>
      <c r="P28" s="419"/>
      <c r="Q28" s="420"/>
      <c r="R28" s="420"/>
      <c r="S28" s="420"/>
      <c r="T28" s="420">
        <v>21700</v>
      </c>
      <c r="U28" s="420">
        <v>21700</v>
      </c>
      <c r="V28" s="420">
        <v>0</v>
      </c>
      <c r="W28" s="420">
        <v>0</v>
      </c>
    </row>
    <row r="29" spans="1:23" ht="51" x14ac:dyDescent="0.2">
      <c r="A29" s="402"/>
      <c r="B29" s="424"/>
      <c r="C29" s="425"/>
      <c r="D29" s="425"/>
      <c r="E29" s="425"/>
      <c r="F29" s="425"/>
      <c r="G29" s="425"/>
      <c r="H29" s="425"/>
      <c r="I29" s="425"/>
      <c r="J29" s="426"/>
      <c r="K29" s="425" t="s">
        <v>214</v>
      </c>
      <c r="L29" s="427" t="s">
        <v>315</v>
      </c>
      <c r="M29" s="428" t="s">
        <v>316</v>
      </c>
      <c r="N29" s="428" t="s">
        <v>316</v>
      </c>
      <c r="O29" s="428" t="s">
        <v>312</v>
      </c>
      <c r="P29" s="425"/>
      <c r="Q29" s="425"/>
      <c r="R29" s="425"/>
      <c r="S29" s="425"/>
      <c r="T29" s="425">
        <v>0</v>
      </c>
      <c r="U29" s="429">
        <f t="shared" ref="U29:W30" si="3">U30</f>
        <v>29400</v>
      </c>
      <c r="V29" s="420">
        <f t="shared" si="3"/>
        <v>29400</v>
      </c>
      <c r="W29" s="420">
        <f t="shared" si="3"/>
        <v>29400</v>
      </c>
    </row>
    <row r="30" spans="1:23" x14ac:dyDescent="0.2">
      <c r="A30" s="402"/>
      <c r="B30" s="423" t="s">
        <v>169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27" t="s">
        <v>315</v>
      </c>
      <c r="M30" s="430">
        <v>1</v>
      </c>
      <c r="N30" s="430">
        <v>0</v>
      </c>
      <c r="O30" s="431" t="s">
        <v>312</v>
      </c>
      <c r="P30" s="432"/>
      <c r="Q30" s="433">
        <v>28100</v>
      </c>
      <c r="R30" s="433">
        <v>28100</v>
      </c>
      <c r="S30" s="433">
        <v>28100</v>
      </c>
      <c r="T30" s="433">
        <v>0</v>
      </c>
      <c r="U30" s="434">
        <f t="shared" si="3"/>
        <v>29400</v>
      </c>
      <c r="V30" s="434">
        <f t="shared" si="3"/>
        <v>29400</v>
      </c>
      <c r="W30" s="435">
        <f t="shared" si="3"/>
        <v>29400</v>
      </c>
    </row>
    <row r="31" spans="1:23" x14ac:dyDescent="0.2">
      <c r="A31" s="402"/>
      <c r="B31" s="423" t="s">
        <v>174</v>
      </c>
      <c r="C31" s="415"/>
      <c r="D31" s="415"/>
      <c r="E31" s="415"/>
      <c r="F31" s="415"/>
      <c r="G31" s="415"/>
      <c r="H31" s="415"/>
      <c r="I31" s="415"/>
      <c r="J31" s="415"/>
      <c r="K31" s="415"/>
      <c r="L31" s="416" t="s">
        <v>315</v>
      </c>
      <c r="M31" s="417">
        <v>1</v>
      </c>
      <c r="N31" s="417">
        <v>6</v>
      </c>
      <c r="O31" s="418">
        <v>0</v>
      </c>
      <c r="P31" s="419"/>
      <c r="Q31" s="420">
        <v>28100</v>
      </c>
      <c r="R31" s="420">
        <v>28100</v>
      </c>
      <c r="S31" s="420">
        <v>28100</v>
      </c>
      <c r="T31" s="420">
        <v>0</v>
      </c>
      <c r="U31" s="420">
        <v>29400</v>
      </c>
      <c r="V31" s="420">
        <v>29400</v>
      </c>
      <c r="W31" s="422">
        <v>29400</v>
      </c>
    </row>
    <row r="32" spans="1:23" x14ac:dyDescent="0.2">
      <c r="A32" s="402"/>
      <c r="B32" s="424"/>
      <c r="C32" s="425"/>
      <c r="D32" s="425"/>
      <c r="E32" s="425"/>
      <c r="F32" s="425"/>
      <c r="G32" s="425"/>
      <c r="H32" s="425"/>
      <c r="I32" s="425"/>
      <c r="J32" s="426"/>
      <c r="K32" s="425" t="s">
        <v>154</v>
      </c>
      <c r="L32" s="416" t="s">
        <v>315</v>
      </c>
      <c r="M32" s="417">
        <v>1</v>
      </c>
      <c r="N32" s="417">
        <v>6</v>
      </c>
      <c r="O32" s="418">
        <v>540</v>
      </c>
      <c r="P32" s="419"/>
      <c r="Q32" s="420"/>
      <c r="R32" s="420"/>
      <c r="S32" s="420"/>
      <c r="T32" s="420">
        <v>0</v>
      </c>
      <c r="U32" s="420">
        <v>29400</v>
      </c>
      <c r="V32" s="420">
        <v>29400</v>
      </c>
      <c r="W32" s="420">
        <v>29400</v>
      </c>
    </row>
    <row r="33" spans="1:23" ht="25.5" x14ac:dyDescent="0.2">
      <c r="A33" s="402"/>
      <c r="B33" s="424"/>
      <c r="C33" s="425"/>
      <c r="D33" s="425"/>
      <c r="E33" s="425"/>
      <c r="F33" s="425"/>
      <c r="G33" s="425"/>
      <c r="H33" s="425"/>
      <c r="I33" s="425"/>
      <c r="J33" s="426"/>
      <c r="K33" s="425" t="s">
        <v>317</v>
      </c>
      <c r="L33" s="416">
        <v>6310025050</v>
      </c>
      <c r="M33" s="417">
        <v>0</v>
      </c>
      <c r="N33" s="417">
        <v>0</v>
      </c>
      <c r="O33" s="418">
        <v>0</v>
      </c>
      <c r="P33" s="419"/>
      <c r="Q33" s="420"/>
      <c r="R33" s="420"/>
      <c r="S33" s="420"/>
      <c r="T33" s="420">
        <f>T34</f>
        <v>0</v>
      </c>
      <c r="U33" s="420">
        <f t="shared" ref="U33:W35" si="4">U34</f>
        <v>40000</v>
      </c>
      <c r="V33" s="420">
        <f t="shared" si="4"/>
        <v>113000</v>
      </c>
      <c r="W33" s="420">
        <f t="shared" si="4"/>
        <v>111000</v>
      </c>
    </row>
    <row r="34" spans="1:23" x14ac:dyDescent="0.2">
      <c r="A34" s="402"/>
      <c r="B34" s="436"/>
      <c r="C34" s="437"/>
      <c r="D34" s="437"/>
      <c r="E34" s="437"/>
      <c r="F34" s="437"/>
      <c r="G34" s="437"/>
      <c r="H34" s="437"/>
      <c r="I34" s="437"/>
      <c r="J34" s="438"/>
      <c r="K34" s="439" t="s">
        <v>193</v>
      </c>
      <c r="L34" s="440">
        <v>6310025050</v>
      </c>
      <c r="M34" s="425">
        <v>10</v>
      </c>
      <c r="N34" s="428" t="s">
        <v>316</v>
      </c>
      <c r="O34" s="428" t="s">
        <v>312</v>
      </c>
      <c r="P34" s="425"/>
      <c r="Q34" s="425"/>
      <c r="R34" s="425"/>
      <c r="S34" s="425"/>
      <c r="T34" s="429">
        <f>T35</f>
        <v>0</v>
      </c>
      <c r="U34" s="429">
        <f t="shared" si="4"/>
        <v>40000</v>
      </c>
      <c r="V34" s="420">
        <f t="shared" si="4"/>
        <v>113000</v>
      </c>
      <c r="W34" s="420">
        <f t="shared" si="4"/>
        <v>111000</v>
      </c>
    </row>
    <row r="35" spans="1:23" x14ac:dyDescent="0.2">
      <c r="A35" s="402"/>
      <c r="B35" s="436"/>
      <c r="C35" s="437"/>
      <c r="D35" s="437"/>
      <c r="E35" s="437"/>
      <c r="F35" s="437"/>
      <c r="G35" s="437"/>
      <c r="H35" s="437"/>
      <c r="I35" s="437"/>
      <c r="J35" s="438"/>
      <c r="K35" s="425" t="s">
        <v>243</v>
      </c>
      <c r="L35" s="416">
        <v>6310025050</v>
      </c>
      <c r="M35" s="417">
        <v>10</v>
      </c>
      <c r="N35" s="417">
        <v>1</v>
      </c>
      <c r="O35" s="441" t="s">
        <v>312</v>
      </c>
      <c r="P35" s="419"/>
      <c r="Q35" s="420"/>
      <c r="R35" s="420"/>
      <c r="S35" s="420"/>
      <c r="T35" s="420">
        <f>T36</f>
        <v>0</v>
      </c>
      <c r="U35" s="420">
        <f t="shared" si="4"/>
        <v>40000</v>
      </c>
      <c r="V35" s="420">
        <f t="shared" si="4"/>
        <v>113000</v>
      </c>
      <c r="W35" s="420">
        <f t="shared" si="4"/>
        <v>111000</v>
      </c>
    </row>
    <row r="36" spans="1:23" ht="25.5" x14ac:dyDescent="0.2">
      <c r="A36" s="402"/>
      <c r="B36" s="436"/>
      <c r="C36" s="437"/>
      <c r="D36" s="437"/>
      <c r="E36" s="437"/>
      <c r="F36" s="437"/>
      <c r="G36" s="437"/>
      <c r="H36" s="437"/>
      <c r="I36" s="437"/>
      <c r="J36" s="438"/>
      <c r="K36" s="425" t="s">
        <v>318</v>
      </c>
      <c r="L36" s="416">
        <v>6310025050</v>
      </c>
      <c r="M36" s="417">
        <v>10</v>
      </c>
      <c r="N36" s="417">
        <v>1</v>
      </c>
      <c r="O36" s="418">
        <v>300</v>
      </c>
      <c r="P36" s="419"/>
      <c r="Q36" s="420"/>
      <c r="R36" s="420"/>
      <c r="S36" s="420"/>
      <c r="T36" s="420">
        <f>T37</f>
        <v>0</v>
      </c>
      <c r="U36" s="420">
        <v>40000</v>
      </c>
      <c r="V36" s="420">
        <v>113000</v>
      </c>
      <c r="W36" s="420">
        <v>111000</v>
      </c>
    </row>
    <row r="37" spans="1:23" x14ac:dyDescent="0.2">
      <c r="A37" s="402"/>
      <c r="B37" s="442"/>
      <c r="C37" s="443" t="s">
        <v>222</v>
      </c>
      <c r="D37" s="443"/>
      <c r="E37" s="443"/>
      <c r="F37" s="443"/>
      <c r="G37" s="443"/>
      <c r="H37" s="443"/>
      <c r="I37" s="443"/>
      <c r="J37" s="443"/>
      <c r="K37" s="443"/>
      <c r="L37" s="427" t="s">
        <v>319</v>
      </c>
      <c r="M37" s="430">
        <v>0</v>
      </c>
      <c r="N37" s="430">
        <v>0</v>
      </c>
      <c r="O37" s="431">
        <v>0</v>
      </c>
      <c r="P37" s="432"/>
      <c r="Q37" s="433">
        <v>102000</v>
      </c>
      <c r="R37" s="433">
        <v>103000</v>
      </c>
      <c r="S37" s="433">
        <v>107100</v>
      </c>
      <c r="T37" s="433">
        <v>0</v>
      </c>
      <c r="U37" s="434">
        <f>U39</f>
        <v>104800</v>
      </c>
      <c r="V37" s="434">
        <f>V39</f>
        <v>108300</v>
      </c>
      <c r="W37" s="435">
        <f>W39</f>
        <v>112100</v>
      </c>
    </row>
    <row r="38" spans="1:23" ht="51" x14ac:dyDescent="0.2">
      <c r="A38" s="402"/>
      <c r="B38" s="442"/>
      <c r="C38" s="444"/>
      <c r="D38" s="444"/>
      <c r="E38" s="444"/>
      <c r="F38" s="444"/>
      <c r="G38" s="444"/>
      <c r="H38" s="444"/>
      <c r="I38" s="444"/>
      <c r="J38" s="444"/>
      <c r="K38" s="425" t="s">
        <v>320</v>
      </c>
      <c r="L38" s="427">
        <v>6320051180</v>
      </c>
      <c r="M38" s="430">
        <v>0</v>
      </c>
      <c r="N38" s="430">
        <v>0</v>
      </c>
      <c r="O38" s="431">
        <v>0</v>
      </c>
      <c r="P38" s="432"/>
      <c r="Q38" s="433"/>
      <c r="R38" s="433"/>
      <c r="S38" s="433"/>
      <c r="T38" s="420">
        <v>0</v>
      </c>
      <c r="U38" s="434">
        <v>104800</v>
      </c>
      <c r="V38" s="434">
        <v>108300</v>
      </c>
      <c r="W38" s="435">
        <v>112100</v>
      </c>
    </row>
    <row r="39" spans="1:23" x14ac:dyDescent="0.2">
      <c r="A39" s="402"/>
      <c r="B39" s="445"/>
      <c r="C39" s="444"/>
      <c r="D39" s="444"/>
      <c r="E39" s="444"/>
      <c r="F39" s="444"/>
      <c r="G39" s="444"/>
      <c r="H39" s="444"/>
      <c r="I39" s="444"/>
      <c r="J39" s="444"/>
      <c r="K39" s="425" t="s">
        <v>179</v>
      </c>
      <c r="L39" s="427" t="s">
        <v>321</v>
      </c>
      <c r="M39" s="430">
        <v>2</v>
      </c>
      <c r="N39" s="430">
        <v>0</v>
      </c>
      <c r="O39" s="431">
        <v>0</v>
      </c>
      <c r="P39" s="432"/>
      <c r="Q39" s="433"/>
      <c r="R39" s="433"/>
      <c r="S39" s="433"/>
      <c r="T39" s="433">
        <v>0</v>
      </c>
      <c r="U39" s="434">
        <v>104800</v>
      </c>
      <c r="V39" s="434">
        <f t="shared" ref="V39:W39" si="5">V40</f>
        <v>108300</v>
      </c>
      <c r="W39" s="435">
        <f t="shared" si="5"/>
        <v>112100</v>
      </c>
    </row>
    <row r="40" spans="1:23" x14ac:dyDescent="0.2">
      <c r="A40" s="402"/>
      <c r="B40" s="445"/>
      <c r="C40" s="444"/>
      <c r="D40" s="444"/>
      <c r="E40" s="444"/>
      <c r="F40" s="444"/>
      <c r="G40" s="444"/>
      <c r="H40" s="444"/>
      <c r="I40" s="444"/>
      <c r="J40" s="444"/>
      <c r="K40" s="425" t="s">
        <v>221</v>
      </c>
      <c r="L40" s="427" t="s">
        <v>321</v>
      </c>
      <c r="M40" s="430">
        <v>2</v>
      </c>
      <c r="N40" s="430">
        <v>3</v>
      </c>
      <c r="O40" s="431">
        <v>0</v>
      </c>
      <c r="P40" s="432"/>
      <c r="Q40" s="433"/>
      <c r="R40" s="433"/>
      <c r="S40" s="433"/>
      <c r="T40" s="433">
        <v>0</v>
      </c>
      <c r="U40" s="434">
        <f>U41+U42</f>
        <v>104800</v>
      </c>
      <c r="V40" s="434">
        <f>V41+V42</f>
        <v>108300</v>
      </c>
      <c r="W40" s="435">
        <f>W41+W42</f>
        <v>112100</v>
      </c>
    </row>
    <row r="41" spans="1:23" x14ac:dyDescent="0.2">
      <c r="A41" s="402"/>
      <c r="B41" s="423" t="s">
        <v>203</v>
      </c>
      <c r="C41" s="415"/>
      <c r="D41" s="415"/>
      <c r="E41" s="415"/>
      <c r="F41" s="415"/>
      <c r="G41" s="415"/>
      <c r="H41" s="415"/>
      <c r="I41" s="415"/>
      <c r="J41" s="415"/>
      <c r="K41" s="415"/>
      <c r="L41" s="416" t="s">
        <v>321</v>
      </c>
      <c r="M41" s="417">
        <v>2</v>
      </c>
      <c r="N41" s="417">
        <v>3</v>
      </c>
      <c r="O41" s="418" t="s">
        <v>205</v>
      </c>
      <c r="P41" s="419"/>
      <c r="Q41" s="420">
        <v>101556</v>
      </c>
      <c r="R41" s="420">
        <v>101556</v>
      </c>
      <c r="S41" s="420">
        <v>101556</v>
      </c>
      <c r="T41" s="420">
        <v>0</v>
      </c>
      <c r="U41" s="420">
        <v>104160</v>
      </c>
      <c r="V41" s="420">
        <v>104160</v>
      </c>
      <c r="W41" s="422">
        <v>106764</v>
      </c>
    </row>
    <row r="42" spans="1:23" x14ac:dyDescent="0.2">
      <c r="A42" s="402"/>
      <c r="B42" s="423" t="s">
        <v>207</v>
      </c>
      <c r="C42" s="415"/>
      <c r="D42" s="415"/>
      <c r="E42" s="415"/>
      <c r="F42" s="415"/>
      <c r="G42" s="415"/>
      <c r="H42" s="415"/>
      <c r="I42" s="415"/>
      <c r="J42" s="415"/>
      <c r="K42" s="415"/>
      <c r="L42" s="416" t="s">
        <v>321</v>
      </c>
      <c r="M42" s="417">
        <v>2</v>
      </c>
      <c r="N42" s="417">
        <v>3</v>
      </c>
      <c r="O42" s="418" t="s">
        <v>208</v>
      </c>
      <c r="P42" s="419"/>
      <c r="Q42" s="420">
        <v>444</v>
      </c>
      <c r="R42" s="420">
        <v>1444</v>
      </c>
      <c r="S42" s="420">
        <v>5544</v>
      </c>
      <c r="T42" s="420">
        <v>0</v>
      </c>
      <c r="U42" s="420">
        <v>640</v>
      </c>
      <c r="V42" s="420">
        <v>4140</v>
      </c>
      <c r="W42" s="422">
        <v>5336</v>
      </c>
    </row>
    <row r="43" spans="1:23" x14ac:dyDescent="0.2">
      <c r="A43" s="402"/>
      <c r="B43" s="442"/>
      <c r="C43" s="443" t="s">
        <v>322</v>
      </c>
      <c r="D43" s="443"/>
      <c r="E43" s="443"/>
      <c r="F43" s="443"/>
      <c r="G43" s="443"/>
      <c r="H43" s="443"/>
      <c r="I43" s="443"/>
      <c r="J43" s="443"/>
      <c r="K43" s="443"/>
      <c r="L43" s="416" t="s">
        <v>323</v>
      </c>
      <c r="M43" s="417">
        <v>0</v>
      </c>
      <c r="N43" s="417">
        <v>0</v>
      </c>
      <c r="O43" s="418">
        <v>0</v>
      </c>
      <c r="P43" s="419"/>
      <c r="Q43" s="420">
        <v>137300</v>
      </c>
      <c r="R43" s="420">
        <v>0</v>
      </c>
      <c r="S43" s="420">
        <v>0</v>
      </c>
      <c r="T43" s="420">
        <f>T44</f>
        <v>-42342.85</v>
      </c>
      <c r="U43" s="420">
        <f>U44</f>
        <v>74957.149999999994</v>
      </c>
      <c r="V43" s="420">
        <f>V44</f>
        <v>117300</v>
      </c>
      <c r="W43" s="422">
        <f>W44</f>
        <v>117300</v>
      </c>
    </row>
    <row r="44" spans="1:23" x14ac:dyDescent="0.2">
      <c r="A44" s="402"/>
      <c r="B44" s="423" t="s">
        <v>225</v>
      </c>
      <c r="C44" s="415"/>
      <c r="D44" s="415"/>
      <c r="E44" s="415"/>
      <c r="F44" s="415"/>
      <c r="G44" s="415"/>
      <c r="H44" s="415"/>
      <c r="I44" s="415"/>
      <c r="J44" s="415"/>
      <c r="K44" s="415"/>
      <c r="L44" s="416" t="s">
        <v>324</v>
      </c>
      <c r="M44" s="417">
        <v>0</v>
      </c>
      <c r="N44" s="417">
        <v>0</v>
      </c>
      <c r="O44" s="418" t="s">
        <v>312</v>
      </c>
      <c r="P44" s="419"/>
      <c r="Q44" s="420">
        <v>137300</v>
      </c>
      <c r="R44" s="420">
        <v>0</v>
      </c>
      <c r="S44" s="420">
        <v>0</v>
      </c>
      <c r="T44" s="420">
        <f>T45</f>
        <v>-42342.85</v>
      </c>
      <c r="U44" s="420">
        <f t="shared" ref="U44:W44" si="6">U46</f>
        <v>74957.149999999994</v>
      </c>
      <c r="V44" s="420">
        <f t="shared" si="6"/>
        <v>117300</v>
      </c>
      <c r="W44" s="422">
        <f t="shared" si="6"/>
        <v>117300</v>
      </c>
    </row>
    <row r="45" spans="1:23" ht="38.25" x14ac:dyDescent="0.2">
      <c r="A45" s="402"/>
      <c r="B45" s="424"/>
      <c r="C45" s="425"/>
      <c r="D45" s="425"/>
      <c r="E45" s="425"/>
      <c r="F45" s="425"/>
      <c r="G45" s="425"/>
      <c r="H45" s="425"/>
      <c r="I45" s="425"/>
      <c r="J45" s="425"/>
      <c r="K45" s="425" t="s">
        <v>181</v>
      </c>
      <c r="L45" s="416" t="s">
        <v>324</v>
      </c>
      <c r="M45" s="417">
        <v>3</v>
      </c>
      <c r="N45" s="417">
        <v>0</v>
      </c>
      <c r="O45" s="418">
        <v>0</v>
      </c>
      <c r="P45" s="419"/>
      <c r="Q45" s="420"/>
      <c r="R45" s="420"/>
      <c r="S45" s="420"/>
      <c r="T45" s="420">
        <f>T46</f>
        <v>-42342.85</v>
      </c>
      <c r="U45" s="420">
        <f>U46</f>
        <v>74957.149999999994</v>
      </c>
      <c r="V45" s="420">
        <v>117300</v>
      </c>
      <c r="W45" s="422">
        <v>117300</v>
      </c>
    </row>
    <row r="46" spans="1:23" x14ac:dyDescent="0.2">
      <c r="A46" s="402"/>
      <c r="B46" s="423" t="s">
        <v>182</v>
      </c>
      <c r="C46" s="415"/>
      <c r="D46" s="415"/>
      <c r="E46" s="415"/>
      <c r="F46" s="415"/>
      <c r="G46" s="415"/>
      <c r="H46" s="415"/>
      <c r="I46" s="415"/>
      <c r="J46" s="415"/>
      <c r="K46" s="415"/>
      <c r="L46" s="416" t="s">
        <v>324</v>
      </c>
      <c r="M46" s="417">
        <v>3</v>
      </c>
      <c r="N46" s="417">
        <v>10</v>
      </c>
      <c r="O46" s="418" t="s">
        <v>312</v>
      </c>
      <c r="P46" s="419"/>
      <c r="Q46" s="420">
        <v>137300</v>
      </c>
      <c r="R46" s="420">
        <v>0</v>
      </c>
      <c r="S46" s="420">
        <v>0</v>
      </c>
      <c r="T46" s="420">
        <f>T47</f>
        <v>-42342.85</v>
      </c>
      <c r="U46" s="420">
        <f>U47</f>
        <v>74957.149999999994</v>
      </c>
      <c r="V46" s="420">
        <f>V47</f>
        <v>117300</v>
      </c>
      <c r="W46" s="422">
        <f>W47</f>
        <v>117300</v>
      </c>
    </row>
    <row r="47" spans="1:23" x14ac:dyDescent="0.2">
      <c r="A47" s="402"/>
      <c r="B47" s="423" t="s">
        <v>207</v>
      </c>
      <c r="C47" s="415"/>
      <c r="D47" s="415"/>
      <c r="E47" s="415"/>
      <c r="F47" s="415"/>
      <c r="G47" s="415"/>
      <c r="H47" s="415"/>
      <c r="I47" s="415"/>
      <c r="J47" s="415"/>
      <c r="K47" s="415"/>
      <c r="L47" s="416" t="s">
        <v>324</v>
      </c>
      <c r="M47" s="417">
        <v>3</v>
      </c>
      <c r="N47" s="417">
        <v>10</v>
      </c>
      <c r="O47" s="418" t="s">
        <v>208</v>
      </c>
      <c r="P47" s="419"/>
      <c r="Q47" s="420">
        <v>137300</v>
      </c>
      <c r="R47" s="420">
        <v>0</v>
      </c>
      <c r="S47" s="420">
        <v>0</v>
      </c>
      <c r="T47" s="420">
        <v>-42342.85</v>
      </c>
      <c r="U47" s="420">
        <v>74957.149999999994</v>
      </c>
      <c r="V47" s="420">
        <v>117300</v>
      </c>
      <c r="W47" s="422">
        <v>117300</v>
      </c>
    </row>
    <row r="48" spans="1:23" x14ac:dyDescent="0.2">
      <c r="A48" s="402"/>
      <c r="B48" s="442"/>
      <c r="C48" s="443" t="s">
        <v>227</v>
      </c>
      <c r="D48" s="443"/>
      <c r="E48" s="443"/>
      <c r="F48" s="443"/>
      <c r="G48" s="443"/>
      <c r="H48" s="443"/>
      <c r="I48" s="443"/>
      <c r="J48" s="443"/>
      <c r="K48" s="443"/>
      <c r="L48" s="427" t="s">
        <v>325</v>
      </c>
      <c r="M48" s="430">
        <v>0</v>
      </c>
      <c r="N48" s="430">
        <v>0</v>
      </c>
      <c r="O48" s="431">
        <v>0</v>
      </c>
      <c r="P48" s="432"/>
      <c r="Q48" s="433">
        <v>704000</v>
      </c>
      <c r="R48" s="433">
        <v>728000</v>
      </c>
      <c r="S48" s="433">
        <v>756000</v>
      </c>
      <c r="T48" s="420">
        <f>T49</f>
        <v>0</v>
      </c>
      <c r="U48" s="434">
        <f>U51</f>
        <v>915767.81</v>
      </c>
      <c r="V48" s="434">
        <f>V51</f>
        <v>753000</v>
      </c>
      <c r="W48" s="435">
        <f>W51</f>
        <v>768000</v>
      </c>
    </row>
    <row r="49" spans="1:23" ht="51" x14ac:dyDescent="0.2">
      <c r="A49" s="402"/>
      <c r="B49" s="442"/>
      <c r="C49" s="444"/>
      <c r="D49" s="444"/>
      <c r="E49" s="444"/>
      <c r="F49" s="444"/>
      <c r="G49" s="444"/>
      <c r="H49" s="444"/>
      <c r="I49" s="444"/>
      <c r="J49" s="444"/>
      <c r="K49" s="425" t="s">
        <v>326</v>
      </c>
      <c r="L49" s="427" t="s">
        <v>327</v>
      </c>
      <c r="M49" s="430">
        <v>0</v>
      </c>
      <c r="N49" s="430">
        <v>0</v>
      </c>
      <c r="O49" s="431">
        <v>0</v>
      </c>
      <c r="P49" s="432"/>
      <c r="Q49" s="433"/>
      <c r="R49" s="433"/>
      <c r="S49" s="433"/>
      <c r="T49" s="420">
        <v>0</v>
      </c>
      <c r="U49" s="434">
        <v>915767.81</v>
      </c>
      <c r="V49" s="434">
        <v>753000</v>
      </c>
      <c r="W49" s="435">
        <v>768000</v>
      </c>
    </row>
    <row r="50" spans="1:23" x14ac:dyDescent="0.2">
      <c r="A50" s="402"/>
      <c r="B50" s="442"/>
      <c r="C50" s="444"/>
      <c r="D50" s="444"/>
      <c r="E50" s="444"/>
      <c r="F50" s="444"/>
      <c r="G50" s="444"/>
      <c r="H50" s="444"/>
      <c r="I50" s="444"/>
      <c r="J50" s="444"/>
      <c r="K50" s="425" t="s">
        <v>185</v>
      </c>
      <c r="L50" s="427">
        <v>6340095280</v>
      </c>
      <c r="M50" s="441" t="s">
        <v>328</v>
      </c>
      <c r="N50" s="441" t="s">
        <v>316</v>
      </c>
      <c r="O50" s="441" t="s">
        <v>312</v>
      </c>
      <c r="P50" s="432"/>
      <c r="Q50" s="433"/>
      <c r="R50" s="433"/>
      <c r="S50" s="433"/>
      <c r="T50" s="420">
        <f>T51</f>
        <v>0</v>
      </c>
      <c r="U50" s="434">
        <f>U51</f>
        <v>915767.81</v>
      </c>
      <c r="V50" s="434">
        <f>V51</f>
        <v>753000</v>
      </c>
      <c r="W50" s="435">
        <f>W51</f>
        <v>768000</v>
      </c>
    </row>
    <row r="51" spans="1:23" x14ac:dyDescent="0.2">
      <c r="A51" s="402"/>
      <c r="B51" s="423" t="s">
        <v>186</v>
      </c>
      <c r="C51" s="415"/>
      <c r="D51" s="415"/>
      <c r="E51" s="415"/>
      <c r="F51" s="415"/>
      <c r="G51" s="415"/>
      <c r="H51" s="415"/>
      <c r="I51" s="415"/>
      <c r="J51" s="415"/>
      <c r="K51" s="415"/>
      <c r="L51" s="427" t="s">
        <v>327</v>
      </c>
      <c r="M51" s="417">
        <v>4</v>
      </c>
      <c r="N51" s="417">
        <v>9</v>
      </c>
      <c r="O51" s="418" t="s">
        <v>312</v>
      </c>
      <c r="P51" s="432"/>
      <c r="Q51" s="433">
        <v>704000</v>
      </c>
      <c r="R51" s="433">
        <v>728000</v>
      </c>
      <c r="S51" s="433">
        <v>756000</v>
      </c>
      <c r="T51" s="420">
        <f>T52</f>
        <v>0</v>
      </c>
      <c r="U51" s="420">
        <f t="shared" ref="U51:W51" si="7">U52</f>
        <v>915767.81</v>
      </c>
      <c r="V51" s="420">
        <f t="shared" si="7"/>
        <v>753000</v>
      </c>
      <c r="W51" s="422">
        <f t="shared" si="7"/>
        <v>768000</v>
      </c>
    </row>
    <row r="52" spans="1:23" x14ac:dyDescent="0.2">
      <c r="A52" s="402"/>
      <c r="B52" s="423" t="s">
        <v>207</v>
      </c>
      <c r="C52" s="415"/>
      <c r="D52" s="415"/>
      <c r="E52" s="415"/>
      <c r="F52" s="415"/>
      <c r="G52" s="415"/>
      <c r="H52" s="415"/>
      <c r="I52" s="415"/>
      <c r="J52" s="415"/>
      <c r="K52" s="415"/>
      <c r="L52" s="416" t="s">
        <v>327</v>
      </c>
      <c r="M52" s="417">
        <v>4</v>
      </c>
      <c r="N52" s="417">
        <v>9</v>
      </c>
      <c r="O52" s="418" t="s">
        <v>208</v>
      </c>
      <c r="P52" s="419"/>
      <c r="Q52" s="420">
        <v>704000</v>
      </c>
      <c r="R52" s="420">
        <v>728000</v>
      </c>
      <c r="S52" s="420">
        <v>756000</v>
      </c>
      <c r="T52" s="420">
        <v>0</v>
      </c>
      <c r="U52" s="420">
        <v>915767.81</v>
      </c>
      <c r="V52" s="420">
        <v>753000</v>
      </c>
      <c r="W52" s="422">
        <v>768000</v>
      </c>
    </row>
    <row r="53" spans="1:23" ht="38.25" x14ac:dyDescent="0.2">
      <c r="A53" s="402"/>
      <c r="B53" s="424"/>
      <c r="C53" s="425"/>
      <c r="D53" s="425"/>
      <c r="E53" s="425"/>
      <c r="F53" s="425"/>
      <c r="G53" s="425"/>
      <c r="H53" s="425"/>
      <c r="I53" s="425"/>
      <c r="J53" s="425"/>
      <c r="K53" s="425" t="s">
        <v>329</v>
      </c>
      <c r="L53" s="416">
        <v>6350000000</v>
      </c>
      <c r="M53" s="417">
        <v>0</v>
      </c>
      <c r="N53" s="417">
        <v>0</v>
      </c>
      <c r="O53" s="418">
        <v>0</v>
      </c>
      <c r="P53" s="419"/>
      <c r="Q53" s="420"/>
      <c r="R53" s="420"/>
      <c r="S53" s="420"/>
      <c r="T53" s="420">
        <f>T54</f>
        <v>24.85</v>
      </c>
      <c r="U53" s="420">
        <f>U54+U58</f>
        <v>1202834.8500000001</v>
      </c>
      <c r="V53" s="420">
        <v>0</v>
      </c>
      <c r="W53" s="422">
        <f>W54</f>
        <v>15400</v>
      </c>
    </row>
    <row r="54" spans="1:23" ht="38.25" x14ac:dyDescent="0.2">
      <c r="A54" s="402"/>
      <c r="B54" s="424"/>
      <c r="C54" s="425"/>
      <c r="D54" s="425"/>
      <c r="E54" s="425"/>
      <c r="F54" s="425"/>
      <c r="G54" s="425"/>
      <c r="H54" s="425"/>
      <c r="I54" s="425"/>
      <c r="J54" s="425"/>
      <c r="K54" s="425" t="s">
        <v>234</v>
      </c>
      <c r="L54" s="416">
        <v>6350095310</v>
      </c>
      <c r="M54" s="417">
        <v>0</v>
      </c>
      <c r="N54" s="417">
        <v>0</v>
      </c>
      <c r="O54" s="418">
        <v>0</v>
      </c>
      <c r="P54" s="419"/>
      <c r="Q54" s="420"/>
      <c r="R54" s="420"/>
      <c r="S54" s="420"/>
      <c r="T54" s="420">
        <f>T55</f>
        <v>24.85</v>
      </c>
      <c r="U54" s="420">
        <f>U55</f>
        <v>21994.85</v>
      </c>
      <c r="V54" s="420">
        <v>0</v>
      </c>
      <c r="W54" s="422">
        <v>15400</v>
      </c>
    </row>
    <row r="55" spans="1:23" ht="25.5" x14ac:dyDescent="0.2">
      <c r="A55" s="402"/>
      <c r="B55" s="424"/>
      <c r="C55" s="425"/>
      <c r="D55" s="425"/>
      <c r="E55" s="425"/>
      <c r="F55" s="425"/>
      <c r="G55" s="425"/>
      <c r="H55" s="425"/>
      <c r="I55" s="425"/>
      <c r="J55" s="425"/>
      <c r="K55" s="425" t="s">
        <v>188</v>
      </c>
      <c r="L55" s="416">
        <v>6350095310</v>
      </c>
      <c r="M55" s="417">
        <v>5</v>
      </c>
      <c r="N55" s="417">
        <v>0</v>
      </c>
      <c r="O55" s="418">
        <v>0</v>
      </c>
      <c r="P55" s="419"/>
      <c r="Q55" s="420"/>
      <c r="R55" s="420"/>
      <c r="S55" s="420"/>
      <c r="T55" s="420">
        <f>T56</f>
        <v>24.85</v>
      </c>
      <c r="U55" s="420">
        <f t="shared" ref="U55:W56" si="8">U56</f>
        <v>21994.85</v>
      </c>
      <c r="V55" s="420">
        <f t="shared" si="8"/>
        <v>0</v>
      </c>
      <c r="W55" s="422">
        <f t="shared" si="8"/>
        <v>15400</v>
      </c>
    </row>
    <row r="56" spans="1:23" x14ac:dyDescent="0.2">
      <c r="A56" s="402"/>
      <c r="B56" s="424"/>
      <c r="C56" s="425"/>
      <c r="D56" s="425"/>
      <c r="E56" s="425"/>
      <c r="F56" s="425"/>
      <c r="G56" s="425"/>
      <c r="H56" s="425"/>
      <c r="I56" s="425"/>
      <c r="J56" s="425"/>
      <c r="K56" s="425" t="s">
        <v>189</v>
      </c>
      <c r="L56" s="416">
        <v>6350095310</v>
      </c>
      <c r="M56" s="417">
        <v>5</v>
      </c>
      <c r="N56" s="417">
        <v>3</v>
      </c>
      <c r="O56" s="418">
        <v>0</v>
      </c>
      <c r="P56" s="419"/>
      <c r="Q56" s="420"/>
      <c r="R56" s="420"/>
      <c r="S56" s="420"/>
      <c r="T56" s="420">
        <f>T57</f>
        <v>24.85</v>
      </c>
      <c r="U56" s="420">
        <f t="shared" si="8"/>
        <v>21994.85</v>
      </c>
      <c r="V56" s="420">
        <f t="shared" si="8"/>
        <v>0</v>
      </c>
      <c r="W56" s="422">
        <f t="shared" si="8"/>
        <v>15400</v>
      </c>
    </row>
    <row r="57" spans="1:23" x14ac:dyDescent="0.2">
      <c r="A57" s="402"/>
      <c r="B57" s="423" t="s">
        <v>207</v>
      </c>
      <c r="C57" s="415"/>
      <c r="D57" s="415"/>
      <c r="E57" s="415"/>
      <c r="F57" s="415"/>
      <c r="G57" s="415"/>
      <c r="H57" s="415"/>
      <c r="I57" s="415"/>
      <c r="J57" s="415"/>
      <c r="K57" s="415"/>
      <c r="L57" s="416" t="s">
        <v>330</v>
      </c>
      <c r="M57" s="417">
        <v>5</v>
      </c>
      <c r="N57" s="417">
        <v>3</v>
      </c>
      <c r="O57" s="418" t="s">
        <v>208</v>
      </c>
      <c r="P57" s="419"/>
      <c r="Q57" s="420">
        <v>41900</v>
      </c>
      <c r="R57" s="420">
        <v>0</v>
      </c>
      <c r="S57" s="420">
        <v>0</v>
      </c>
      <c r="T57" s="420">
        <v>24.85</v>
      </c>
      <c r="U57" s="420">
        <v>21994.85</v>
      </c>
      <c r="V57" s="420">
        <v>0</v>
      </c>
      <c r="W57" s="422">
        <v>15400</v>
      </c>
    </row>
    <row r="58" spans="1:23" ht="51" x14ac:dyDescent="0.2">
      <c r="A58" s="402"/>
      <c r="B58" s="424"/>
      <c r="C58" s="425"/>
      <c r="D58" s="425"/>
      <c r="E58" s="425"/>
      <c r="F58" s="425"/>
      <c r="G58" s="425"/>
      <c r="H58" s="425"/>
      <c r="I58" s="425"/>
      <c r="J58" s="426"/>
      <c r="K58" s="425" t="s">
        <v>331</v>
      </c>
      <c r="L58" s="440" t="s">
        <v>236</v>
      </c>
      <c r="M58" s="417">
        <v>0</v>
      </c>
      <c r="N58" s="417">
        <v>0</v>
      </c>
      <c r="O58" s="418">
        <v>0</v>
      </c>
      <c r="P58" s="419"/>
      <c r="Q58" s="420"/>
      <c r="R58" s="420"/>
      <c r="S58" s="420"/>
      <c r="T58" s="420">
        <v>0</v>
      </c>
      <c r="U58" s="420">
        <f>U60</f>
        <v>1180840</v>
      </c>
      <c r="V58" s="420">
        <f>V60</f>
        <v>0</v>
      </c>
      <c r="W58" s="420">
        <f>W60</f>
        <v>0</v>
      </c>
    </row>
    <row r="59" spans="1:23" ht="25.5" x14ac:dyDescent="0.2">
      <c r="A59" s="402"/>
      <c r="B59" s="424"/>
      <c r="C59" s="425"/>
      <c r="D59" s="425"/>
      <c r="E59" s="425"/>
      <c r="F59" s="425"/>
      <c r="G59" s="425"/>
      <c r="H59" s="425"/>
      <c r="I59" s="425"/>
      <c r="J59" s="426"/>
      <c r="K59" s="425" t="s">
        <v>188</v>
      </c>
      <c r="L59" s="440" t="s">
        <v>236</v>
      </c>
      <c r="M59" s="417">
        <v>5</v>
      </c>
      <c r="N59" s="417">
        <v>0</v>
      </c>
      <c r="O59" s="418">
        <v>0</v>
      </c>
      <c r="P59" s="419"/>
      <c r="Q59" s="420"/>
      <c r="R59" s="420"/>
      <c r="S59" s="420"/>
      <c r="T59" s="420">
        <v>0</v>
      </c>
      <c r="U59" s="420">
        <f>U60</f>
        <v>1180840</v>
      </c>
      <c r="V59" s="420">
        <f>V60</f>
        <v>0</v>
      </c>
      <c r="W59" s="420">
        <f>W60</f>
        <v>0</v>
      </c>
    </row>
    <row r="60" spans="1:23" x14ac:dyDescent="0.2">
      <c r="A60" s="402"/>
      <c r="B60" s="424"/>
      <c r="C60" s="425"/>
      <c r="D60" s="425"/>
      <c r="E60" s="425"/>
      <c r="F60" s="425"/>
      <c r="G60" s="425"/>
      <c r="H60" s="425"/>
      <c r="I60" s="425"/>
      <c r="J60" s="426"/>
      <c r="K60" s="425" t="s">
        <v>189</v>
      </c>
      <c r="L60" s="440" t="s">
        <v>236</v>
      </c>
      <c r="M60" s="428" t="s">
        <v>287</v>
      </c>
      <c r="N60" s="428" t="s">
        <v>332</v>
      </c>
      <c r="O60" s="428" t="s">
        <v>312</v>
      </c>
      <c r="P60" s="425"/>
      <c r="Q60" s="425"/>
      <c r="R60" s="425"/>
      <c r="S60" s="425"/>
      <c r="T60" s="446">
        <v>0</v>
      </c>
      <c r="U60" s="446">
        <f>U61</f>
        <v>1180840</v>
      </c>
      <c r="V60" s="420">
        <f>V61</f>
        <v>0</v>
      </c>
      <c r="W60" s="420">
        <v>0</v>
      </c>
    </row>
    <row r="61" spans="1:23" ht="38.25" x14ac:dyDescent="0.2">
      <c r="A61" s="402"/>
      <c r="B61" s="424"/>
      <c r="C61" s="425"/>
      <c r="D61" s="425"/>
      <c r="E61" s="425"/>
      <c r="F61" s="425"/>
      <c r="G61" s="425"/>
      <c r="H61" s="425"/>
      <c r="I61" s="425"/>
      <c r="J61" s="426"/>
      <c r="K61" s="425" t="s">
        <v>207</v>
      </c>
      <c r="L61" s="440" t="s">
        <v>236</v>
      </c>
      <c r="M61" s="428" t="s">
        <v>287</v>
      </c>
      <c r="N61" s="428" t="s">
        <v>332</v>
      </c>
      <c r="O61" s="425">
        <v>240</v>
      </c>
      <c r="P61" s="425"/>
      <c r="Q61" s="425"/>
      <c r="R61" s="425"/>
      <c r="S61" s="425"/>
      <c r="T61" s="446">
        <v>0</v>
      </c>
      <c r="U61" s="446">
        <v>1180840</v>
      </c>
      <c r="V61" s="420">
        <v>0</v>
      </c>
      <c r="W61" s="420">
        <v>0</v>
      </c>
    </row>
    <row r="62" spans="1:23" x14ac:dyDescent="0.2">
      <c r="A62" s="402"/>
      <c r="B62" s="414"/>
      <c r="C62" s="415" t="s">
        <v>237</v>
      </c>
      <c r="D62" s="415"/>
      <c r="E62" s="415"/>
      <c r="F62" s="415"/>
      <c r="G62" s="415"/>
      <c r="H62" s="415"/>
      <c r="I62" s="415"/>
      <c r="J62" s="415"/>
      <c r="K62" s="415"/>
      <c r="L62" s="416" t="s">
        <v>333</v>
      </c>
      <c r="M62" s="417">
        <v>0</v>
      </c>
      <c r="N62" s="417">
        <v>0</v>
      </c>
      <c r="O62" s="418">
        <v>0</v>
      </c>
      <c r="P62" s="419"/>
      <c r="Q62" s="420">
        <v>2261400.14</v>
      </c>
      <c r="R62" s="420">
        <v>2145481</v>
      </c>
      <c r="S62" s="420">
        <v>2133900</v>
      </c>
      <c r="T62" s="420">
        <f>T68</f>
        <v>238676.36</v>
      </c>
      <c r="U62" s="420">
        <f>U63+U67</f>
        <v>2461568.33</v>
      </c>
      <c r="V62" s="421">
        <f>V63+V67</f>
        <v>2266631</v>
      </c>
      <c r="W62" s="422">
        <f>W63</f>
        <v>2261050</v>
      </c>
    </row>
    <row r="63" spans="1:23" ht="63.75" x14ac:dyDescent="0.2">
      <c r="A63" s="402"/>
      <c r="B63" s="414"/>
      <c r="C63" s="425"/>
      <c r="D63" s="425"/>
      <c r="E63" s="425"/>
      <c r="F63" s="425"/>
      <c r="G63" s="425"/>
      <c r="H63" s="425"/>
      <c r="I63" s="425"/>
      <c r="J63" s="425"/>
      <c r="K63" s="425" t="s">
        <v>288</v>
      </c>
      <c r="L63" s="416">
        <v>6360075080</v>
      </c>
      <c r="M63" s="417">
        <v>0</v>
      </c>
      <c r="N63" s="417">
        <v>0</v>
      </c>
      <c r="O63" s="418">
        <v>0</v>
      </c>
      <c r="P63" s="419"/>
      <c r="Q63" s="420"/>
      <c r="R63" s="420"/>
      <c r="S63" s="420"/>
      <c r="T63" s="420">
        <v>0</v>
      </c>
      <c r="U63" s="420">
        <v>1923240</v>
      </c>
      <c r="V63" s="421">
        <v>2261050</v>
      </c>
      <c r="W63" s="422">
        <v>2261050</v>
      </c>
    </row>
    <row r="64" spans="1:23" x14ac:dyDescent="0.2">
      <c r="A64" s="402"/>
      <c r="B64" s="414"/>
      <c r="C64" s="425"/>
      <c r="D64" s="425"/>
      <c r="E64" s="425"/>
      <c r="F64" s="425"/>
      <c r="G64" s="425"/>
      <c r="H64" s="425"/>
      <c r="I64" s="425"/>
      <c r="J64" s="425"/>
      <c r="K64" s="425" t="s">
        <v>191</v>
      </c>
      <c r="L64" s="416">
        <v>6360075080</v>
      </c>
      <c r="M64" s="417">
        <v>8</v>
      </c>
      <c r="N64" s="417">
        <v>0</v>
      </c>
      <c r="O64" s="418">
        <v>0</v>
      </c>
      <c r="P64" s="419"/>
      <c r="Q64" s="420"/>
      <c r="R64" s="420"/>
      <c r="S64" s="420"/>
      <c r="T64" s="420">
        <v>0</v>
      </c>
      <c r="U64" s="420">
        <v>1923240</v>
      </c>
      <c r="V64" s="421">
        <v>2261050</v>
      </c>
      <c r="W64" s="422">
        <v>2261050</v>
      </c>
    </row>
    <row r="65" spans="1:23" x14ac:dyDescent="0.2">
      <c r="A65" s="402"/>
      <c r="B65" s="414"/>
      <c r="C65" s="425"/>
      <c r="D65" s="425"/>
      <c r="E65" s="425"/>
      <c r="F65" s="425"/>
      <c r="G65" s="425"/>
      <c r="H65" s="425"/>
      <c r="I65" s="425"/>
      <c r="J65" s="425"/>
      <c r="K65" s="425" t="s">
        <v>334</v>
      </c>
      <c r="L65" s="416">
        <v>6360075080</v>
      </c>
      <c r="M65" s="417">
        <v>8</v>
      </c>
      <c r="N65" s="417">
        <v>1</v>
      </c>
      <c r="O65" s="418">
        <v>0</v>
      </c>
      <c r="P65" s="419"/>
      <c r="Q65" s="420"/>
      <c r="R65" s="420"/>
      <c r="S65" s="420"/>
      <c r="T65" s="420">
        <v>0</v>
      </c>
      <c r="U65" s="420">
        <v>1923240</v>
      </c>
      <c r="V65" s="421">
        <v>2261050</v>
      </c>
      <c r="W65" s="422">
        <v>2261050</v>
      </c>
    </row>
    <row r="66" spans="1:23" x14ac:dyDescent="0.2">
      <c r="A66" s="402"/>
      <c r="B66" s="414"/>
      <c r="C66" s="425"/>
      <c r="D66" s="425"/>
      <c r="E66" s="425"/>
      <c r="F66" s="425"/>
      <c r="G66" s="425"/>
      <c r="H66" s="425"/>
      <c r="I66" s="425"/>
      <c r="J66" s="425"/>
      <c r="K66" s="425" t="s">
        <v>154</v>
      </c>
      <c r="L66" s="416">
        <v>6360075080</v>
      </c>
      <c r="M66" s="417">
        <v>8</v>
      </c>
      <c r="N66" s="417">
        <v>1</v>
      </c>
      <c r="O66" s="418">
        <v>540</v>
      </c>
      <c r="P66" s="419"/>
      <c r="Q66" s="420"/>
      <c r="R66" s="420"/>
      <c r="S66" s="420"/>
      <c r="T66" s="420">
        <v>0</v>
      </c>
      <c r="U66" s="420">
        <v>1923240</v>
      </c>
      <c r="V66" s="421">
        <v>2261050</v>
      </c>
      <c r="W66" s="422">
        <v>2261050</v>
      </c>
    </row>
    <row r="67" spans="1:23" ht="38.25" x14ac:dyDescent="0.2">
      <c r="A67" s="402"/>
      <c r="B67" s="414"/>
      <c r="C67" s="425"/>
      <c r="D67" s="425"/>
      <c r="E67" s="425"/>
      <c r="F67" s="425"/>
      <c r="G67" s="425"/>
      <c r="H67" s="425"/>
      <c r="I67" s="425"/>
      <c r="J67" s="425"/>
      <c r="K67" s="425" t="s">
        <v>234</v>
      </c>
      <c r="L67" s="416" t="s">
        <v>335</v>
      </c>
      <c r="M67" s="417">
        <v>0</v>
      </c>
      <c r="N67" s="417">
        <v>0</v>
      </c>
      <c r="O67" s="418">
        <v>0</v>
      </c>
      <c r="P67" s="419"/>
      <c r="Q67" s="420"/>
      <c r="R67" s="420"/>
      <c r="S67" s="420"/>
      <c r="T67" s="420">
        <f>T68</f>
        <v>238676.36</v>
      </c>
      <c r="U67" s="420">
        <f>U68</f>
        <v>538328.32999999996</v>
      </c>
      <c r="V67" s="421">
        <f>V68</f>
        <v>5581</v>
      </c>
      <c r="W67" s="422">
        <f>W68</f>
        <v>0</v>
      </c>
    </row>
    <row r="68" spans="1:23" x14ac:dyDescent="0.2">
      <c r="A68" s="402"/>
      <c r="B68" s="423" t="s">
        <v>191</v>
      </c>
      <c r="C68" s="415"/>
      <c r="D68" s="415"/>
      <c r="E68" s="415"/>
      <c r="F68" s="415"/>
      <c r="G68" s="415"/>
      <c r="H68" s="415"/>
      <c r="I68" s="415"/>
      <c r="J68" s="415"/>
      <c r="K68" s="415"/>
      <c r="L68" s="416">
        <v>6360095220</v>
      </c>
      <c r="M68" s="417">
        <v>8</v>
      </c>
      <c r="N68" s="417">
        <v>0</v>
      </c>
      <c r="O68" s="418" t="s">
        <v>312</v>
      </c>
      <c r="P68" s="419"/>
      <c r="Q68" s="420">
        <v>2133900</v>
      </c>
      <c r="R68" s="420">
        <v>2133900</v>
      </c>
      <c r="S68" s="420">
        <v>2133900</v>
      </c>
      <c r="T68" s="420">
        <f>T69</f>
        <v>238676.36</v>
      </c>
      <c r="U68" s="420">
        <f t="shared" ref="U68:W68" si="9">U69</f>
        <v>538328.32999999996</v>
      </c>
      <c r="V68" s="421">
        <f t="shared" si="9"/>
        <v>5581</v>
      </c>
      <c r="W68" s="422">
        <f t="shared" si="9"/>
        <v>0</v>
      </c>
    </row>
    <row r="69" spans="1:23" x14ac:dyDescent="0.2">
      <c r="A69" s="402"/>
      <c r="B69" s="423" t="s">
        <v>192</v>
      </c>
      <c r="C69" s="415"/>
      <c r="D69" s="415"/>
      <c r="E69" s="415"/>
      <c r="F69" s="415"/>
      <c r="G69" s="415"/>
      <c r="H69" s="415"/>
      <c r="I69" s="415"/>
      <c r="J69" s="415"/>
      <c r="K69" s="415"/>
      <c r="L69" s="416">
        <v>6360095220</v>
      </c>
      <c r="M69" s="417">
        <v>8</v>
      </c>
      <c r="N69" s="417">
        <v>1</v>
      </c>
      <c r="O69" s="418" t="s">
        <v>312</v>
      </c>
      <c r="P69" s="419"/>
      <c r="Q69" s="420">
        <v>2133900</v>
      </c>
      <c r="R69" s="420">
        <v>2133900</v>
      </c>
      <c r="S69" s="420">
        <v>2133900</v>
      </c>
      <c r="T69" s="420">
        <f>T70</f>
        <v>238676.36</v>
      </c>
      <c r="U69" s="420">
        <f>U70</f>
        <v>538328.32999999996</v>
      </c>
      <c r="V69" s="421">
        <f>V70</f>
        <v>5581</v>
      </c>
      <c r="W69" s="422">
        <f>W70</f>
        <v>0</v>
      </c>
    </row>
    <row r="70" spans="1:23" ht="38.25" x14ac:dyDescent="0.2">
      <c r="A70" s="402"/>
      <c r="B70" s="424"/>
      <c r="C70" s="425"/>
      <c r="D70" s="425"/>
      <c r="E70" s="425"/>
      <c r="F70" s="425"/>
      <c r="G70" s="425"/>
      <c r="H70" s="425"/>
      <c r="I70" s="425"/>
      <c r="J70" s="426"/>
      <c r="K70" s="425" t="s">
        <v>207</v>
      </c>
      <c r="L70" s="416" t="s">
        <v>335</v>
      </c>
      <c r="M70" s="417">
        <v>8</v>
      </c>
      <c r="N70" s="417">
        <v>1</v>
      </c>
      <c r="O70" s="418">
        <v>240</v>
      </c>
      <c r="P70" s="419"/>
      <c r="Q70" s="420"/>
      <c r="R70" s="420"/>
      <c r="S70" s="420"/>
      <c r="T70" s="420">
        <v>238676.36</v>
      </c>
      <c r="U70" s="420">
        <v>538328.32999999996</v>
      </c>
      <c r="V70" s="447">
        <v>5581</v>
      </c>
      <c r="W70" s="420">
        <v>0</v>
      </c>
    </row>
    <row r="71" spans="1:23" ht="25.5" x14ac:dyDescent="0.2">
      <c r="A71" s="402"/>
      <c r="B71" s="424"/>
      <c r="C71" s="425"/>
      <c r="D71" s="425"/>
      <c r="E71" s="425"/>
      <c r="F71" s="425"/>
      <c r="G71" s="425"/>
      <c r="H71" s="425"/>
      <c r="I71" s="425"/>
      <c r="J71" s="425"/>
      <c r="K71" s="425" t="s">
        <v>336</v>
      </c>
      <c r="L71" s="416">
        <v>6360097030</v>
      </c>
      <c r="M71" s="417">
        <v>0</v>
      </c>
      <c r="N71" s="417">
        <v>0</v>
      </c>
      <c r="O71" s="418">
        <v>0</v>
      </c>
      <c r="P71" s="419"/>
      <c r="Q71" s="420"/>
      <c r="R71" s="420"/>
      <c r="S71" s="420"/>
      <c r="T71" s="420">
        <v>0</v>
      </c>
      <c r="U71" s="420">
        <f>U74</f>
        <v>337810</v>
      </c>
      <c r="V71" s="420">
        <f>V74</f>
        <v>0</v>
      </c>
      <c r="W71" s="422">
        <f>W74</f>
        <v>0</v>
      </c>
    </row>
    <row r="72" spans="1:23" x14ac:dyDescent="0.2">
      <c r="A72" s="402"/>
      <c r="B72" s="424"/>
      <c r="C72" s="425"/>
      <c r="D72" s="425"/>
      <c r="E72" s="425"/>
      <c r="F72" s="425"/>
      <c r="G72" s="425"/>
      <c r="H72" s="425"/>
      <c r="I72" s="425"/>
      <c r="J72" s="425"/>
      <c r="K72" s="425" t="s">
        <v>191</v>
      </c>
      <c r="L72" s="416">
        <v>6360097030</v>
      </c>
      <c r="M72" s="417">
        <v>8</v>
      </c>
      <c r="N72" s="417">
        <v>0</v>
      </c>
      <c r="O72" s="418">
        <v>0</v>
      </c>
      <c r="P72" s="419"/>
      <c r="Q72" s="420"/>
      <c r="R72" s="420"/>
      <c r="S72" s="420"/>
      <c r="T72" s="420">
        <v>0</v>
      </c>
      <c r="U72" s="420">
        <f t="shared" ref="U72:W73" si="10">U73</f>
        <v>337810</v>
      </c>
      <c r="V72" s="420">
        <f t="shared" si="10"/>
        <v>0</v>
      </c>
      <c r="W72" s="422">
        <f t="shared" si="10"/>
        <v>0</v>
      </c>
    </row>
    <row r="73" spans="1:23" x14ac:dyDescent="0.2">
      <c r="A73" s="402"/>
      <c r="B73" s="424"/>
      <c r="C73" s="425"/>
      <c r="D73" s="425"/>
      <c r="E73" s="425"/>
      <c r="F73" s="425"/>
      <c r="G73" s="425"/>
      <c r="H73" s="425"/>
      <c r="I73" s="425"/>
      <c r="J73" s="425"/>
      <c r="K73" s="425" t="s">
        <v>192</v>
      </c>
      <c r="L73" s="416">
        <v>6360097030</v>
      </c>
      <c r="M73" s="417">
        <v>8</v>
      </c>
      <c r="N73" s="417">
        <v>1</v>
      </c>
      <c r="O73" s="418">
        <v>0</v>
      </c>
      <c r="P73" s="419"/>
      <c r="Q73" s="420"/>
      <c r="R73" s="420"/>
      <c r="S73" s="420"/>
      <c r="T73" s="420">
        <v>0</v>
      </c>
      <c r="U73" s="420">
        <f t="shared" si="10"/>
        <v>337810</v>
      </c>
      <c r="V73" s="420">
        <f t="shared" si="10"/>
        <v>0</v>
      </c>
      <c r="W73" s="422">
        <f t="shared" si="10"/>
        <v>0</v>
      </c>
    </row>
    <row r="74" spans="1:23" x14ac:dyDescent="0.2">
      <c r="A74" s="402"/>
      <c r="B74" s="424"/>
      <c r="C74" s="425"/>
      <c r="D74" s="425"/>
      <c r="E74" s="425"/>
      <c r="F74" s="425"/>
      <c r="G74" s="425"/>
      <c r="H74" s="425"/>
      <c r="I74" s="425"/>
      <c r="J74" s="425"/>
      <c r="K74" s="425" t="s">
        <v>154</v>
      </c>
      <c r="L74" s="416">
        <v>6360097030</v>
      </c>
      <c r="M74" s="417">
        <v>8</v>
      </c>
      <c r="N74" s="417">
        <v>1</v>
      </c>
      <c r="O74" s="418">
        <v>540</v>
      </c>
      <c r="P74" s="419"/>
      <c r="Q74" s="420"/>
      <c r="R74" s="420"/>
      <c r="S74" s="420"/>
      <c r="T74" s="420">
        <v>0</v>
      </c>
      <c r="U74" s="420">
        <v>337810</v>
      </c>
      <c r="V74" s="420">
        <v>0</v>
      </c>
      <c r="W74" s="422">
        <v>0</v>
      </c>
    </row>
    <row r="75" spans="1:23" ht="51" x14ac:dyDescent="0.2">
      <c r="A75" s="402"/>
      <c r="B75" s="424"/>
      <c r="C75" s="425"/>
      <c r="D75" s="425"/>
      <c r="E75" s="425"/>
      <c r="F75" s="425"/>
      <c r="G75" s="425"/>
      <c r="H75" s="425"/>
      <c r="I75" s="425"/>
      <c r="J75" s="425"/>
      <c r="K75" s="425" t="s">
        <v>337</v>
      </c>
      <c r="L75" s="448">
        <v>6380000000</v>
      </c>
      <c r="M75" s="417">
        <v>0</v>
      </c>
      <c r="N75" s="417">
        <v>0</v>
      </c>
      <c r="O75" s="418">
        <v>0</v>
      </c>
      <c r="P75" s="419"/>
      <c r="Q75" s="420"/>
      <c r="R75" s="420"/>
      <c r="S75" s="420"/>
      <c r="T75" s="420">
        <v>0</v>
      </c>
      <c r="U75" s="420">
        <f>U76</f>
        <v>0</v>
      </c>
      <c r="V75" s="420">
        <f>V76</f>
        <v>0</v>
      </c>
      <c r="W75" s="422">
        <f>W76</f>
        <v>363000</v>
      </c>
    </row>
    <row r="76" spans="1:23" ht="114.75" x14ac:dyDescent="0.2">
      <c r="A76" s="402"/>
      <c r="B76" s="424"/>
      <c r="C76" s="425"/>
      <c r="D76" s="425"/>
      <c r="E76" s="425"/>
      <c r="F76" s="425"/>
      <c r="G76" s="425"/>
      <c r="H76" s="425"/>
      <c r="I76" s="425"/>
      <c r="J76" s="425"/>
      <c r="K76" s="425" t="s">
        <v>338</v>
      </c>
      <c r="L76" s="416" t="s">
        <v>231</v>
      </c>
      <c r="M76" s="417">
        <v>0</v>
      </c>
      <c r="N76" s="417">
        <v>0</v>
      </c>
      <c r="O76" s="418">
        <v>0</v>
      </c>
      <c r="P76" s="419"/>
      <c r="Q76" s="420"/>
      <c r="R76" s="420"/>
      <c r="S76" s="420"/>
      <c r="T76" s="420">
        <v>0</v>
      </c>
      <c r="U76" s="420">
        <v>0</v>
      </c>
      <c r="V76" s="420">
        <v>0</v>
      </c>
      <c r="W76" s="422">
        <v>363000</v>
      </c>
    </row>
    <row r="77" spans="1:23" x14ac:dyDescent="0.2">
      <c r="A77" s="402"/>
      <c r="B77" s="424"/>
      <c r="C77" s="425"/>
      <c r="D77" s="425"/>
      <c r="E77" s="425"/>
      <c r="F77" s="425"/>
      <c r="G77" s="425"/>
      <c r="H77" s="425"/>
      <c r="I77" s="425"/>
      <c r="J77" s="425"/>
      <c r="K77" s="425" t="s">
        <v>185</v>
      </c>
      <c r="L77" s="416" t="s">
        <v>231</v>
      </c>
      <c r="M77" s="417">
        <v>4</v>
      </c>
      <c r="N77" s="417">
        <v>0</v>
      </c>
      <c r="O77" s="418">
        <v>0</v>
      </c>
      <c r="P77" s="419"/>
      <c r="Q77" s="420"/>
      <c r="R77" s="420"/>
      <c r="S77" s="420"/>
      <c r="T77" s="420">
        <v>0</v>
      </c>
      <c r="U77" s="420">
        <v>0</v>
      </c>
      <c r="V77" s="420">
        <v>0</v>
      </c>
      <c r="W77" s="422">
        <v>363000</v>
      </c>
    </row>
    <row r="78" spans="1:23" ht="25.5" x14ac:dyDescent="0.2">
      <c r="A78" s="402"/>
      <c r="B78" s="424"/>
      <c r="C78" s="425"/>
      <c r="D78" s="425"/>
      <c r="E78" s="425"/>
      <c r="F78" s="425"/>
      <c r="G78" s="425"/>
      <c r="H78" s="425"/>
      <c r="I78" s="425"/>
      <c r="J78" s="425"/>
      <c r="K78" s="425" t="s">
        <v>187</v>
      </c>
      <c r="L78" s="416" t="s">
        <v>231</v>
      </c>
      <c r="M78" s="417">
        <v>4</v>
      </c>
      <c r="N78" s="417">
        <v>12</v>
      </c>
      <c r="O78" s="418">
        <v>0</v>
      </c>
      <c r="P78" s="419"/>
      <c r="Q78" s="420"/>
      <c r="R78" s="420"/>
      <c r="S78" s="420"/>
      <c r="T78" s="420">
        <v>0</v>
      </c>
      <c r="U78" s="420">
        <v>0</v>
      </c>
      <c r="V78" s="420">
        <v>0</v>
      </c>
      <c r="W78" s="422">
        <v>363000</v>
      </c>
    </row>
    <row r="79" spans="1:23" ht="38.25" x14ac:dyDescent="0.2">
      <c r="A79" s="402"/>
      <c r="B79" s="424"/>
      <c r="C79" s="425"/>
      <c r="D79" s="425"/>
      <c r="E79" s="425"/>
      <c r="F79" s="425"/>
      <c r="G79" s="425"/>
      <c r="H79" s="425"/>
      <c r="I79" s="425"/>
      <c r="J79" s="425"/>
      <c r="K79" s="425" t="s">
        <v>207</v>
      </c>
      <c r="L79" s="416" t="s">
        <v>231</v>
      </c>
      <c r="M79" s="417">
        <v>4</v>
      </c>
      <c r="N79" s="417">
        <v>12</v>
      </c>
      <c r="O79" s="418">
        <v>240</v>
      </c>
      <c r="P79" s="419"/>
      <c r="Q79" s="420"/>
      <c r="R79" s="420"/>
      <c r="S79" s="420"/>
      <c r="T79" s="420">
        <v>0</v>
      </c>
      <c r="U79" s="420">
        <v>0</v>
      </c>
      <c r="V79" s="420">
        <v>0</v>
      </c>
      <c r="W79" s="422">
        <v>363000</v>
      </c>
    </row>
    <row r="80" spans="1:23" ht="25.5" x14ac:dyDescent="0.2">
      <c r="A80" s="402"/>
      <c r="B80" s="424"/>
      <c r="C80" s="425"/>
      <c r="D80" s="425"/>
      <c r="E80" s="425"/>
      <c r="F80" s="425"/>
      <c r="G80" s="425"/>
      <c r="H80" s="425"/>
      <c r="I80" s="425"/>
      <c r="J80" s="425"/>
      <c r="K80" s="425" t="s">
        <v>339</v>
      </c>
      <c r="L80" s="416">
        <v>7700000000</v>
      </c>
      <c r="M80" s="417">
        <v>0</v>
      </c>
      <c r="N80" s="417">
        <v>0</v>
      </c>
      <c r="O80" s="418">
        <v>0</v>
      </c>
      <c r="P80" s="419"/>
      <c r="Q80" s="420"/>
      <c r="R80" s="420"/>
      <c r="S80" s="420"/>
      <c r="T80" s="420">
        <f>T89</f>
        <v>-342.5</v>
      </c>
      <c r="U80" s="420">
        <f>U81+U86+U89</f>
        <v>22657.5</v>
      </c>
      <c r="V80" s="420">
        <f>V81+V86+V89</f>
        <v>21119</v>
      </c>
      <c r="W80" s="422">
        <f>W81+W86+W89</f>
        <v>17000</v>
      </c>
    </row>
    <row r="81" spans="1:24" ht="25.5" x14ac:dyDescent="0.2">
      <c r="A81" s="402"/>
      <c r="B81" s="424"/>
      <c r="C81" s="425"/>
      <c r="D81" s="425"/>
      <c r="E81" s="425"/>
      <c r="F81" s="425"/>
      <c r="G81" s="425"/>
      <c r="H81" s="425"/>
      <c r="I81" s="425"/>
      <c r="J81" s="425"/>
      <c r="K81" s="425" t="s">
        <v>340</v>
      </c>
      <c r="L81" s="416" t="s">
        <v>341</v>
      </c>
      <c r="M81" s="417">
        <v>0</v>
      </c>
      <c r="N81" s="417">
        <v>0</v>
      </c>
      <c r="O81" s="418">
        <v>0</v>
      </c>
      <c r="P81" s="419"/>
      <c r="Q81" s="420"/>
      <c r="R81" s="420"/>
      <c r="S81" s="420"/>
      <c r="T81" s="420">
        <v>0</v>
      </c>
      <c r="U81" s="420">
        <v>6000</v>
      </c>
      <c r="V81" s="420">
        <v>4119</v>
      </c>
      <c r="W81" s="422">
        <v>0</v>
      </c>
    </row>
    <row r="82" spans="1:24" x14ac:dyDescent="0.2">
      <c r="A82" s="402"/>
      <c r="B82" s="423" t="s">
        <v>181</v>
      </c>
      <c r="C82" s="415"/>
      <c r="D82" s="415"/>
      <c r="E82" s="415"/>
      <c r="F82" s="415"/>
      <c r="G82" s="415"/>
      <c r="H82" s="415"/>
      <c r="I82" s="415"/>
      <c r="J82" s="415"/>
      <c r="K82" s="415"/>
      <c r="L82" s="416" t="s">
        <v>341</v>
      </c>
      <c r="M82" s="417">
        <v>3</v>
      </c>
      <c r="N82" s="417">
        <v>0</v>
      </c>
      <c r="O82" s="418" t="s">
        <v>312</v>
      </c>
      <c r="P82" s="419"/>
      <c r="Q82" s="420">
        <v>6000</v>
      </c>
      <c r="R82" s="420">
        <v>4119</v>
      </c>
      <c r="S82" s="420">
        <v>0</v>
      </c>
      <c r="T82" s="420">
        <v>0</v>
      </c>
      <c r="U82" s="420">
        <f>U83</f>
        <v>6000</v>
      </c>
      <c r="V82" s="420">
        <f>V83</f>
        <v>4119</v>
      </c>
      <c r="W82" s="422">
        <v>0</v>
      </c>
    </row>
    <row r="83" spans="1:24" ht="408" x14ac:dyDescent="0.2">
      <c r="A83" s="402"/>
      <c r="B83" s="424" t="s">
        <v>177</v>
      </c>
      <c r="C83" s="425"/>
      <c r="D83" s="425"/>
      <c r="E83" s="425"/>
      <c r="F83" s="425"/>
      <c r="G83" s="425"/>
      <c r="H83" s="425"/>
      <c r="I83" s="425"/>
      <c r="J83" s="425"/>
      <c r="K83" s="425" t="s">
        <v>342</v>
      </c>
      <c r="L83" s="416" t="s">
        <v>341</v>
      </c>
      <c r="M83" s="417">
        <v>3</v>
      </c>
      <c r="N83" s="417">
        <v>14</v>
      </c>
      <c r="O83" s="418">
        <v>0</v>
      </c>
      <c r="P83" s="419"/>
      <c r="Q83" s="420"/>
      <c r="R83" s="420"/>
      <c r="S83" s="420"/>
      <c r="T83" s="420">
        <v>0</v>
      </c>
      <c r="U83" s="420">
        <v>6000</v>
      </c>
      <c r="V83" s="420">
        <v>4119</v>
      </c>
      <c r="W83" s="422">
        <v>0</v>
      </c>
    </row>
    <row r="84" spans="1:24" x14ac:dyDescent="0.2">
      <c r="A84" s="402"/>
      <c r="B84" s="415" t="s">
        <v>207</v>
      </c>
      <c r="C84" s="415"/>
      <c r="D84" s="415"/>
      <c r="E84" s="415"/>
      <c r="F84" s="415"/>
      <c r="G84" s="415"/>
      <c r="H84" s="415"/>
      <c r="I84" s="415"/>
      <c r="J84" s="415"/>
      <c r="K84" s="415"/>
      <c r="L84" s="416" t="s">
        <v>341</v>
      </c>
      <c r="M84" s="417">
        <v>3</v>
      </c>
      <c r="N84" s="417">
        <v>14</v>
      </c>
      <c r="O84" s="418" t="s">
        <v>208</v>
      </c>
      <c r="P84" s="419"/>
      <c r="Q84" s="420">
        <v>6000</v>
      </c>
      <c r="R84" s="420">
        <v>4119</v>
      </c>
      <c r="S84" s="420">
        <v>0</v>
      </c>
      <c r="T84" s="420">
        <v>0</v>
      </c>
      <c r="U84" s="420">
        <v>6000</v>
      </c>
      <c r="V84" s="420">
        <v>4119</v>
      </c>
      <c r="W84" s="420">
        <v>0</v>
      </c>
    </row>
    <row r="85" spans="1:24" ht="38.25" x14ac:dyDescent="0.2">
      <c r="A85" s="402"/>
      <c r="B85" s="425"/>
      <c r="C85" s="425"/>
      <c r="D85" s="425"/>
      <c r="E85" s="425"/>
      <c r="F85" s="425"/>
      <c r="G85" s="425"/>
      <c r="H85" s="425"/>
      <c r="I85" s="425"/>
      <c r="J85" s="425"/>
      <c r="K85" s="425" t="s">
        <v>343</v>
      </c>
      <c r="L85" s="416">
        <v>7700000040</v>
      </c>
      <c r="M85" s="417">
        <v>0</v>
      </c>
      <c r="N85" s="417">
        <v>0</v>
      </c>
      <c r="O85" s="418">
        <v>0</v>
      </c>
      <c r="P85" s="419"/>
      <c r="Q85" s="420"/>
      <c r="R85" s="420"/>
      <c r="S85" s="420"/>
      <c r="T85" s="420">
        <v>0</v>
      </c>
      <c r="U85" s="420">
        <f>U86</f>
        <v>15000</v>
      </c>
      <c r="V85" s="420">
        <f>V86</f>
        <v>15000</v>
      </c>
      <c r="W85" s="420">
        <f>W86</f>
        <v>15000</v>
      </c>
    </row>
    <row r="86" spans="1:24" x14ac:dyDescent="0.2">
      <c r="A86" s="402"/>
      <c r="B86" s="425"/>
      <c r="C86" s="425"/>
      <c r="D86" s="425"/>
      <c r="E86" s="425"/>
      <c r="F86" s="425"/>
      <c r="G86" s="425"/>
      <c r="H86" s="425"/>
      <c r="I86" s="425"/>
      <c r="J86" s="425"/>
      <c r="K86" s="425" t="s">
        <v>344</v>
      </c>
      <c r="L86" s="416" t="s">
        <v>341</v>
      </c>
      <c r="M86" s="417">
        <v>1</v>
      </c>
      <c r="N86" s="417">
        <v>0</v>
      </c>
      <c r="O86" s="418">
        <v>0</v>
      </c>
      <c r="P86" s="419"/>
      <c r="Q86" s="420"/>
      <c r="R86" s="420"/>
      <c r="S86" s="420"/>
      <c r="T86" s="420">
        <v>0</v>
      </c>
      <c r="U86" s="420">
        <v>15000</v>
      </c>
      <c r="V86" s="420">
        <v>15000</v>
      </c>
      <c r="W86" s="420">
        <v>15000</v>
      </c>
    </row>
    <row r="87" spans="1:24" x14ac:dyDescent="0.2">
      <c r="A87" s="402"/>
      <c r="B87" s="425"/>
      <c r="C87" s="425"/>
      <c r="D87" s="425"/>
      <c r="E87" s="425"/>
      <c r="F87" s="425"/>
      <c r="G87" s="425"/>
      <c r="H87" s="425"/>
      <c r="I87" s="425"/>
      <c r="J87" s="425"/>
      <c r="K87" s="425" t="s">
        <v>176</v>
      </c>
      <c r="L87" s="416" t="s">
        <v>341</v>
      </c>
      <c r="M87" s="417">
        <v>1</v>
      </c>
      <c r="N87" s="417">
        <v>11</v>
      </c>
      <c r="O87" s="418">
        <v>0</v>
      </c>
      <c r="P87" s="419"/>
      <c r="Q87" s="420"/>
      <c r="R87" s="420"/>
      <c r="S87" s="420"/>
      <c r="T87" s="420">
        <v>0</v>
      </c>
      <c r="U87" s="420">
        <v>15000</v>
      </c>
      <c r="V87" s="420">
        <v>15000</v>
      </c>
      <c r="W87" s="420">
        <v>15000</v>
      </c>
    </row>
    <row r="88" spans="1:24" x14ac:dyDescent="0.2">
      <c r="A88" s="402"/>
      <c r="B88" s="425"/>
      <c r="C88" s="425"/>
      <c r="D88" s="425"/>
      <c r="E88" s="425"/>
      <c r="F88" s="425"/>
      <c r="G88" s="425"/>
      <c r="H88" s="425"/>
      <c r="I88" s="425"/>
      <c r="J88" s="425"/>
      <c r="K88" s="425" t="s">
        <v>217</v>
      </c>
      <c r="L88" s="416">
        <v>7700000040</v>
      </c>
      <c r="M88" s="417">
        <v>1</v>
      </c>
      <c r="N88" s="417">
        <v>11</v>
      </c>
      <c r="O88" s="418">
        <v>870</v>
      </c>
      <c r="P88" s="419"/>
      <c r="Q88" s="420"/>
      <c r="R88" s="420"/>
      <c r="S88" s="420"/>
      <c r="T88" s="420">
        <v>0</v>
      </c>
      <c r="U88" s="420">
        <v>15000</v>
      </c>
      <c r="V88" s="420">
        <v>15000</v>
      </c>
      <c r="W88" s="420">
        <v>15000</v>
      </c>
    </row>
    <row r="89" spans="1:24" ht="25.5" x14ac:dyDescent="0.2">
      <c r="A89" s="402"/>
      <c r="B89" s="426"/>
      <c r="C89" s="449"/>
      <c r="D89" s="449"/>
      <c r="E89" s="449"/>
      <c r="F89" s="449"/>
      <c r="G89" s="449"/>
      <c r="H89" s="449"/>
      <c r="I89" s="449"/>
      <c r="J89" s="449"/>
      <c r="K89" s="425" t="s">
        <v>276</v>
      </c>
      <c r="L89" s="416" t="s">
        <v>345</v>
      </c>
      <c r="M89" s="417">
        <v>0</v>
      </c>
      <c r="N89" s="417">
        <v>0</v>
      </c>
      <c r="O89" s="418">
        <v>0</v>
      </c>
      <c r="P89" s="419"/>
      <c r="Q89" s="420"/>
      <c r="R89" s="420"/>
      <c r="S89" s="420"/>
      <c r="T89" s="420">
        <f>T90</f>
        <v>-342.5</v>
      </c>
      <c r="U89" s="420">
        <f t="shared" ref="U89:W91" si="11">U90</f>
        <v>1657.5</v>
      </c>
      <c r="V89" s="420">
        <f t="shared" si="11"/>
        <v>2000</v>
      </c>
      <c r="W89" s="420">
        <f t="shared" si="11"/>
        <v>2000</v>
      </c>
    </row>
    <row r="90" spans="1:24" x14ac:dyDescent="0.2">
      <c r="A90" s="402"/>
      <c r="B90" s="426"/>
      <c r="C90" s="449"/>
      <c r="D90" s="449"/>
      <c r="E90" s="449"/>
      <c r="F90" s="449"/>
      <c r="G90" s="449"/>
      <c r="H90" s="449"/>
      <c r="I90" s="449"/>
      <c r="J90" s="449"/>
      <c r="K90" s="425" t="s">
        <v>344</v>
      </c>
      <c r="L90" s="416">
        <v>7700095100</v>
      </c>
      <c r="M90" s="417">
        <v>1</v>
      </c>
      <c r="N90" s="417">
        <v>0</v>
      </c>
      <c r="O90" s="418">
        <v>0</v>
      </c>
      <c r="P90" s="419"/>
      <c r="Q90" s="420"/>
      <c r="R90" s="420"/>
      <c r="S90" s="420"/>
      <c r="T90" s="420">
        <f>T91</f>
        <v>-342.5</v>
      </c>
      <c r="U90" s="420">
        <f t="shared" si="11"/>
        <v>1657.5</v>
      </c>
      <c r="V90" s="420">
        <f t="shared" si="11"/>
        <v>2000</v>
      </c>
      <c r="W90" s="420">
        <f t="shared" si="11"/>
        <v>2000</v>
      </c>
    </row>
    <row r="91" spans="1:24" x14ac:dyDescent="0.2">
      <c r="A91" s="402"/>
      <c r="B91" s="450" t="s">
        <v>177</v>
      </c>
      <c r="C91" s="451"/>
      <c r="D91" s="451"/>
      <c r="E91" s="451"/>
      <c r="F91" s="451"/>
      <c r="G91" s="451"/>
      <c r="H91" s="451"/>
      <c r="I91" s="451"/>
      <c r="J91" s="451"/>
      <c r="K91" s="452"/>
      <c r="L91" s="416" t="s">
        <v>345</v>
      </c>
      <c r="M91" s="417">
        <v>1</v>
      </c>
      <c r="N91" s="417">
        <v>13</v>
      </c>
      <c r="O91" s="418" t="s">
        <v>312</v>
      </c>
      <c r="P91" s="419"/>
      <c r="Q91" s="420">
        <v>1600</v>
      </c>
      <c r="R91" s="420">
        <v>0</v>
      </c>
      <c r="S91" s="420">
        <v>0</v>
      </c>
      <c r="T91" s="420">
        <f>T92</f>
        <v>-342.5</v>
      </c>
      <c r="U91" s="420">
        <f t="shared" si="11"/>
        <v>1657.5</v>
      </c>
      <c r="V91" s="420">
        <f t="shared" si="11"/>
        <v>2000</v>
      </c>
      <c r="W91" s="420">
        <f t="shared" si="11"/>
        <v>2000</v>
      </c>
    </row>
    <row r="92" spans="1:24" x14ac:dyDescent="0.2">
      <c r="A92" s="402"/>
      <c r="B92" s="425"/>
      <c r="C92" s="425"/>
      <c r="D92" s="425"/>
      <c r="E92" s="425"/>
      <c r="F92" s="425"/>
      <c r="G92" s="425"/>
      <c r="H92" s="425"/>
      <c r="I92" s="425"/>
      <c r="J92" s="425"/>
      <c r="K92" s="425" t="s">
        <v>211</v>
      </c>
      <c r="L92" s="416" t="s">
        <v>345</v>
      </c>
      <c r="M92" s="417">
        <v>1</v>
      </c>
      <c r="N92" s="417">
        <v>13</v>
      </c>
      <c r="O92" s="418">
        <v>850</v>
      </c>
      <c r="P92" s="419"/>
      <c r="Q92" s="420"/>
      <c r="R92" s="420"/>
      <c r="S92" s="420"/>
      <c r="T92" s="420">
        <v>-342.5</v>
      </c>
      <c r="U92" s="420">
        <v>1657.5</v>
      </c>
      <c r="V92" s="420">
        <v>2000</v>
      </c>
      <c r="W92" s="420">
        <v>2000</v>
      </c>
    </row>
    <row r="93" spans="1:24" s="187" customFormat="1" ht="13.5" thickBot="1" x14ac:dyDescent="0.25">
      <c r="A93" s="239"/>
      <c r="B93" s="453" t="s">
        <v>346</v>
      </c>
      <c r="C93" s="454"/>
      <c r="D93" s="454"/>
      <c r="E93" s="454"/>
      <c r="F93" s="454"/>
      <c r="G93" s="454"/>
      <c r="H93" s="454"/>
      <c r="I93" s="454"/>
      <c r="J93" s="454"/>
      <c r="K93" s="455"/>
      <c r="L93" s="456" t="s">
        <v>347</v>
      </c>
      <c r="M93" s="456" t="s">
        <v>347</v>
      </c>
      <c r="N93" s="456" t="s">
        <v>347</v>
      </c>
      <c r="O93" s="456" t="s">
        <v>347</v>
      </c>
      <c r="P93" s="457" t="s">
        <v>348</v>
      </c>
      <c r="Q93" s="458">
        <v>5721600</v>
      </c>
      <c r="R93" s="458">
        <v>5316600</v>
      </c>
      <c r="S93" s="458">
        <v>5237700</v>
      </c>
      <c r="T93" s="458">
        <v>21700</v>
      </c>
      <c r="U93" s="458">
        <v>8170108.7800000003</v>
      </c>
      <c r="V93" s="459">
        <v>6625300</v>
      </c>
      <c r="W93" s="460">
        <v>6860200</v>
      </c>
      <c r="X93" s="189"/>
    </row>
    <row r="94" spans="1:24" x14ac:dyDescent="0.2">
      <c r="A94" s="402"/>
      <c r="B94" s="461"/>
      <c r="C94" s="462"/>
      <c r="D94" s="462"/>
      <c r="E94" s="462"/>
      <c r="F94" s="463"/>
      <c r="G94" s="463"/>
      <c r="H94" s="463"/>
      <c r="I94" s="463"/>
      <c r="J94" s="463"/>
      <c r="K94" s="464"/>
      <c r="L94" s="463" t="s">
        <v>345</v>
      </c>
      <c r="M94" s="463">
        <v>1</v>
      </c>
      <c r="N94" s="463">
        <v>13</v>
      </c>
      <c r="O94" s="463" t="s">
        <v>314</v>
      </c>
      <c r="P94" s="463"/>
      <c r="Q94" s="465">
        <v>5721600</v>
      </c>
      <c r="R94" s="465">
        <v>5316600</v>
      </c>
      <c r="S94" s="465">
        <v>5237700</v>
      </c>
      <c r="T94" s="465"/>
      <c r="U94" s="466">
        <v>0</v>
      </c>
      <c r="V94" s="466">
        <v>0</v>
      </c>
      <c r="W94" s="467">
        <v>0</v>
      </c>
      <c r="X94" s="187"/>
    </row>
  </sheetData>
  <mergeCells count="39">
    <mergeCell ref="B84:K84"/>
    <mergeCell ref="B91:K91"/>
    <mergeCell ref="B93:K93"/>
    <mergeCell ref="B52:K52"/>
    <mergeCell ref="B57:K57"/>
    <mergeCell ref="C62:K62"/>
    <mergeCell ref="B68:K68"/>
    <mergeCell ref="B69:K69"/>
    <mergeCell ref="B82:K82"/>
    <mergeCell ref="C43:K43"/>
    <mergeCell ref="B44:K44"/>
    <mergeCell ref="B46:K46"/>
    <mergeCell ref="B47:K47"/>
    <mergeCell ref="C48:K48"/>
    <mergeCell ref="B51:K51"/>
    <mergeCell ref="B24:K24"/>
    <mergeCell ref="B30:K30"/>
    <mergeCell ref="B31:K31"/>
    <mergeCell ref="C37:K37"/>
    <mergeCell ref="B41:K41"/>
    <mergeCell ref="B42:K42"/>
    <mergeCell ref="B18:K18"/>
    <mergeCell ref="B19:K19"/>
    <mergeCell ref="B20:K20"/>
    <mergeCell ref="B21:K21"/>
    <mergeCell ref="B22:K22"/>
    <mergeCell ref="B23:K23"/>
    <mergeCell ref="B12:K12"/>
    <mergeCell ref="C13:K13"/>
    <mergeCell ref="B14:K14"/>
    <mergeCell ref="B15:K15"/>
    <mergeCell ref="B16:K16"/>
    <mergeCell ref="B17:K17"/>
    <mergeCell ref="P1:R1"/>
    <mergeCell ref="U1:V1"/>
    <mergeCell ref="O2:V2"/>
    <mergeCell ref="O3:X3"/>
    <mergeCell ref="U4:W4"/>
    <mergeCell ref="B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1</vt:lpstr>
      <vt:lpstr>Прил 5</vt:lpstr>
      <vt:lpstr>Прил 6</vt:lpstr>
      <vt:lpstr>Прил 7</vt:lpstr>
      <vt:lpstr>Прил 8</vt:lpstr>
      <vt:lpstr>Прил 9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2022-01-07T08:39:14Z</cp:lastPrinted>
  <dcterms:created xsi:type="dcterms:W3CDTF">2010-12-16T03:42:04Z</dcterms:created>
  <dcterms:modified xsi:type="dcterms:W3CDTF">2022-07-18T18:22:43Z</dcterms:modified>
</cp:coreProperties>
</file>