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bookViews>
    <workbookView xWindow="0" yWindow="0" windowWidth="20490" windowHeight="7155" activeTab="5"/>
  </bookViews>
  <sheets>
    <sheet name="Прил1" sheetId="5" r:id="rId1"/>
    <sheet name="Прил.2" sheetId="6" r:id="rId2"/>
    <sheet name="Прил.3" sheetId="7" r:id="rId3"/>
    <sheet name="прил4" sheetId="8" r:id="rId4"/>
    <sheet name="Прил.5" sheetId="9" r:id="rId5"/>
    <sheet name="СРБ на план. период (КЦСР)" sheetId="10" r:id="rId6"/>
  </sheets>
  <definedNames>
    <definedName name="__bookmark_1">#REF!</definedName>
    <definedName name="__bookmark_2">#REF!</definedName>
    <definedName name="__bookmark_4">#REF!</definedName>
    <definedName name="__bookmark_5">#REF!</definedName>
    <definedName name="__bookmark_6">#REF!</definedName>
  </definedNames>
  <calcPr calcId="152511"/>
</workbook>
</file>

<file path=xl/calcChain.xml><?xml version="1.0" encoding="utf-8"?>
<calcChain xmlns="http://schemas.openxmlformats.org/spreadsheetml/2006/main">
  <c r="U95" i="10" l="1"/>
  <c r="U94" i="10" s="1"/>
  <c r="U93" i="10" s="1"/>
  <c r="T95" i="10"/>
  <c r="T94" i="10"/>
  <c r="T80" i="10" s="1"/>
  <c r="W93" i="10"/>
  <c r="V93" i="10"/>
  <c r="W91" i="10"/>
  <c r="V91" i="10"/>
  <c r="V90" i="10" s="1"/>
  <c r="V89" i="10" s="1"/>
  <c r="V80" i="10" s="1"/>
  <c r="U91" i="10"/>
  <c r="W90" i="10"/>
  <c r="W89" i="10" s="1"/>
  <c r="W80" i="10" s="1"/>
  <c r="U90" i="10"/>
  <c r="U89" i="10" s="1"/>
  <c r="W85" i="10"/>
  <c r="V85" i="10"/>
  <c r="U85" i="10"/>
  <c r="U83" i="10"/>
  <c r="T83" i="10"/>
  <c r="T82" i="10" s="1"/>
  <c r="T81" i="10" s="1"/>
  <c r="V82" i="10"/>
  <c r="U82" i="10"/>
  <c r="U81" i="10"/>
  <c r="W75" i="10"/>
  <c r="V75" i="10"/>
  <c r="U75" i="10"/>
  <c r="W73" i="10"/>
  <c r="W72" i="10" s="1"/>
  <c r="V73" i="10"/>
  <c r="U73" i="10"/>
  <c r="U72" i="10" s="1"/>
  <c r="V72" i="10"/>
  <c r="W71" i="10"/>
  <c r="V71" i="10"/>
  <c r="U71" i="10"/>
  <c r="W69" i="10"/>
  <c r="W68" i="10" s="1"/>
  <c r="W67" i="10" s="1"/>
  <c r="V69" i="10"/>
  <c r="V68" i="10" s="1"/>
  <c r="V67" i="10" s="1"/>
  <c r="V62" i="10" s="1"/>
  <c r="U69" i="10"/>
  <c r="T69" i="10"/>
  <c r="T68" i="10" s="1"/>
  <c r="T67" i="10" s="1"/>
  <c r="T62" i="10" s="1"/>
  <c r="U68" i="10"/>
  <c r="U67" i="10" s="1"/>
  <c r="U62" i="10" s="1"/>
  <c r="W62" i="10"/>
  <c r="V60" i="10"/>
  <c r="U60" i="10"/>
  <c r="T60" i="10"/>
  <c r="T59" i="10" s="1"/>
  <c r="T58" i="10" s="1"/>
  <c r="W59" i="10"/>
  <c r="V59" i="10"/>
  <c r="U59" i="10"/>
  <c r="W58" i="10"/>
  <c r="V58" i="10"/>
  <c r="U58" i="10"/>
  <c r="W56" i="10"/>
  <c r="W55" i="10" s="1"/>
  <c r="V56" i="10"/>
  <c r="U56" i="10"/>
  <c r="T56" i="10"/>
  <c r="T55" i="10" s="1"/>
  <c r="T54" i="10" s="1"/>
  <c r="V55" i="10"/>
  <c r="U55" i="10"/>
  <c r="U54" i="10" s="1"/>
  <c r="U53" i="10" s="1"/>
  <c r="W53" i="10"/>
  <c r="W51" i="10"/>
  <c r="V51" i="10"/>
  <c r="U51" i="10"/>
  <c r="U48" i="10" s="1"/>
  <c r="T51" i="10"/>
  <c r="T50" i="10" s="1"/>
  <c r="W50" i="10"/>
  <c r="V50" i="10"/>
  <c r="W48" i="10"/>
  <c r="V48" i="10"/>
  <c r="T48" i="10"/>
  <c r="W46" i="10"/>
  <c r="V46" i="10"/>
  <c r="U46" i="10"/>
  <c r="U45" i="10" s="1"/>
  <c r="T46" i="10"/>
  <c r="T45" i="10"/>
  <c r="T44" i="10" s="1"/>
  <c r="T43" i="10" s="1"/>
  <c r="W44" i="10"/>
  <c r="V44" i="10"/>
  <c r="U44" i="10"/>
  <c r="U43" i="10" s="1"/>
  <c r="W43" i="10"/>
  <c r="V43" i="10"/>
  <c r="W40" i="10"/>
  <c r="V40" i="10"/>
  <c r="V39" i="10" s="1"/>
  <c r="V37" i="10" s="1"/>
  <c r="U40" i="10"/>
  <c r="W39" i="10"/>
  <c r="W37" i="10" s="1"/>
  <c r="U37" i="10"/>
  <c r="W35" i="10"/>
  <c r="V35" i="10"/>
  <c r="V34" i="10" s="1"/>
  <c r="V33" i="10" s="1"/>
  <c r="U35" i="10"/>
  <c r="T35" i="10"/>
  <c r="W34" i="10"/>
  <c r="W33" i="10" s="1"/>
  <c r="U34" i="10"/>
  <c r="T34" i="10"/>
  <c r="T33" i="10" s="1"/>
  <c r="U33" i="10"/>
  <c r="W30" i="10"/>
  <c r="V30" i="10"/>
  <c r="V29" i="10" s="1"/>
  <c r="U30" i="10"/>
  <c r="W29" i="10"/>
  <c r="U29" i="10"/>
  <c r="W27" i="10"/>
  <c r="V27" i="10"/>
  <c r="V26" i="10" s="1"/>
  <c r="U27" i="10"/>
  <c r="W26" i="10"/>
  <c r="U26" i="10"/>
  <c r="W20" i="10"/>
  <c r="V20" i="10"/>
  <c r="V19" i="10" s="1"/>
  <c r="V18" i="10" s="1"/>
  <c r="U20" i="10"/>
  <c r="T20" i="10"/>
  <c r="W19" i="10"/>
  <c r="W18" i="10" s="1"/>
  <c r="U19" i="10"/>
  <c r="T19" i="10"/>
  <c r="T18" i="10" s="1"/>
  <c r="U18" i="10"/>
  <c r="W16" i="10"/>
  <c r="V16" i="10"/>
  <c r="V15" i="10" s="1"/>
  <c r="V14" i="10" s="1"/>
  <c r="V13" i="10" s="1"/>
  <c r="V12" i="10" s="1"/>
  <c r="U16" i="10"/>
  <c r="T16" i="10"/>
  <c r="W15" i="10"/>
  <c r="W14" i="10" s="1"/>
  <c r="W13" i="10" s="1"/>
  <c r="U15" i="10"/>
  <c r="U14" i="10" s="1"/>
  <c r="T15" i="10"/>
  <c r="T14" i="10" s="1"/>
  <c r="T13" i="10" s="1"/>
  <c r="T53" i="10" l="1"/>
  <c r="T93" i="10"/>
  <c r="U50" i="10"/>
  <c r="AB121" i="9" l="1"/>
  <c r="AB120" i="9" s="1"/>
  <c r="AB119" i="9" s="1"/>
  <c r="AB118" i="9" s="1"/>
  <c r="AA121" i="9"/>
  <c r="Z121" i="9"/>
  <c r="Y121" i="9"/>
  <c r="Y120" i="9" s="1"/>
  <c r="Y119" i="9" s="1"/>
  <c r="Y118" i="9" s="1"/>
  <c r="AA120" i="9"/>
  <c r="AA119" i="9" s="1"/>
  <c r="AA118" i="9" s="1"/>
  <c r="AA116" i="9" s="1"/>
  <c r="AA115" i="9" s="1"/>
  <c r="Z120" i="9"/>
  <c r="Z119" i="9" s="1"/>
  <c r="Z118" i="9" s="1"/>
  <c r="AA117" i="9"/>
  <c r="AB113" i="9"/>
  <c r="AA113" i="9"/>
  <c r="Z113" i="9"/>
  <c r="AB110" i="9"/>
  <c r="AA110" i="9"/>
  <c r="Z110" i="9"/>
  <c r="Z109" i="9" s="1"/>
  <c r="Y110" i="9"/>
  <c r="Y109" i="9" s="1"/>
  <c r="Y106" i="9" s="1"/>
  <c r="Y105" i="9" s="1"/>
  <c r="AB109" i="9"/>
  <c r="AB106" i="9" s="1"/>
  <c r="AA109" i="9"/>
  <c r="AB107" i="9"/>
  <c r="AA107" i="9"/>
  <c r="Z107" i="9"/>
  <c r="AB101" i="9"/>
  <c r="AB100" i="9" s="1"/>
  <c r="AA101" i="9"/>
  <c r="AA100" i="9" s="1"/>
  <c r="Z101" i="9"/>
  <c r="Y101" i="9"/>
  <c r="Z100" i="9"/>
  <c r="Y100" i="9"/>
  <c r="AB98" i="9"/>
  <c r="AB97" i="9" s="1"/>
  <c r="AB96" i="9" s="1"/>
  <c r="AA98" i="9"/>
  <c r="Z98" i="9"/>
  <c r="Y98" i="9"/>
  <c r="Y97" i="9" s="1"/>
  <c r="Y96" i="9" s="1"/>
  <c r="AA97" i="9"/>
  <c r="Z97" i="9"/>
  <c r="Z96" i="9"/>
  <c r="Z95" i="9" s="1"/>
  <c r="Z91" i="9"/>
  <c r="Y91" i="9"/>
  <c r="AB89" i="9"/>
  <c r="AA89" i="9"/>
  <c r="Z89" i="9"/>
  <c r="Y89" i="9"/>
  <c r="AB85" i="9"/>
  <c r="AB84" i="9" s="1"/>
  <c r="AB79" i="9"/>
  <c r="AB78" i="9" s="1"/>
  <c r="AA79" i="9"/>
  <c r="AA78" i="9" s="1"/>
  <c r="AA77" i="9" s="1"/>
  <c r="AA75" i="9" s="1"/>
  <c r="AA74" i="9" s="1"/>
  <c r="Z79" i="9"/>
  <c r="Z78" i="9" s="1"/>
  <c r="Z77" i="9" s="1"/>
  <c r="Y79" i="9"/>
  <c r="Y78" i="9"/>
  <c r="Y77" i="9" s="1"/>
  <c r="Y75" i="9" s="1"/>
  <c r="Y74" i="9" s="1"/>
  <c r="AB77" i="9"/>
  <c r="AB75" i="9" s="1"/>
  <c r="AB76" i="9"/>
  <c r="AA76" i="9"/>
  <c r="AB72" i="9"/>
  <c r="AB71" i="9" s="1"/>
  <c r="AB70" i="9" s="1"/>
  <c r="AB69" i="9" s="1"/>
  <c r="AA72" i="9"/>
  <c r="AA71" i="9" s="1"/>
  <c r="AA70" i="9" s="1"/>
  <c r="AA69" i="9" s="1"/>
  <c r="Z72" i="9"/>
  <c r="Z71" i="9" s="1"/>
  <c r="Z70" i="9" s="1"/>
  <c r="Y72" i="9"/>
  <c r="Y71" i="9"/>
  <c r="Y70" i="9" s="1"/>
  <c r="Y69" i="9" s="1"/>
  <c r="Z69" i="9"/>
  <c r="AB67" i="9"/>
  <c r="Z67" i="9"/>
  <c r="Y67" i="9"/>
  <c r="Y66" i="9" s="1"/>
  <c r="Y65" i="9" s="1"/>
  <c r="Y64" i="9" s="1"/>
  <c r="AB66" i="9"/>
  <c r="AB65" i="9" s="1"/>
  <c r="AB63" i="9" s="1"/>
  <c r="AB62" i="9" s="1"/>
  <c r="Z66" i="9"/>
  <c r="Z65" i="9" s="1"/>
  <c r="Z63" i="9" s="1"/>
  <c r="Z62" i="9" s="1"/>
  <c r="AA64" i="9"/>
  <c r="AA63" i="9"/>
  <c r="Y63" i="9"/>
  <c r="Y62" i="9"/>
  <c r="AB60" i="9"/>
  <c r="AA60" i="9"/>
  <c r="AA56" i="9" s="1"/>
  <c r="AA55" i="9" s="1"/>
  <c r="Z60" i="9"/>
  <c r="AB57" i="9"/>
  <c r="AA57" i="9"/>
  <c r="Z57" i="9"/>
  <c r="Z56" i="9" s="1"/>
  <c r="Z55" i="9" s="1"/>
  <c r="AB56" i="9"/>
  <c r="AB55" i="9" s="1"/>
  <c r="AB53" i="9" s="1"/>
  <c r="AB52" i="9" s="1"/>
  <c r="AB50" i="9"/>
  <c r="AA50" i="9"/>
  <c r="Z50" i="9"/>
  <c r="Z49" i="9" s="1"/>
  <c r="Y50" i="9"/>
  <c r="Y49" i="9" s="1"/>
  <c r="AB49" i="9"/>
  <c r="AA49" i="9"/>
  <c r="AB48" i="9"/>
  <c r="AB47" i="9" s="1"/>
  <c r="AA48" i="9"/>
  <c r="AA47" i="9" s="1"/>
  <c r="Z48" i="9"/>
  <c r="Z47" i="9" s="1"/>
  <c r="Y48" i="9"/>
  <c r="Y47" i="9"/>
  <c r="Z45" i="9"/>
  <c r="Z44" i="9"/>
  <c r="Z43" i="9" s="1"/>
  <c r="AB41" i="9"/>
  <c r="AA41" i="9"/>
  <c r="Z41" i="9"/>
  <c r="Z40" i="9" s="1"/>
  <c r="Z38" i="9" s="1"/>
  <c r="AB40" i="9"/>
  <c r="AB39" i="9" s="1"/>
  <c r="AA40" i="9"/>
  <c r="AA38" i="9" s="1"/>
  <c r="AA39" i="9"/>
  <c r="Z39" i="9"/>
  <c r="AB31" i="9"/>
  <c r="AA31" i="9"/>
  <c r="Z31" i="9"/>
  <c r="Y31" i="9"/>
  <c r="Z27" i="9"/>
  <c r="Y27" i="9"/>
  <c r="AB24" i="9"/>
  <c r="AA24" i="9"/>
  <c r="AA23" i="9" s="1"/>
  <c r="Z24" i="9"/>
  <c r="Z23" i="9" s="1"/>
  <c r="Y24" i="9"/>
  <c r="Y23" i="9" s="1"/>
  <c r="Y22" i="9" s="1"/>
  <c r="AB23" i="9"/>
  <c r="AB22" i="9"/>
  <c r="AB21" i="9" s="1"/>
  <c r="AA22" i="9"/>
  <c r="AA20" i="9" s="1"/>
  <c r="Z22" i="9"/>
  <c r="Z20" i="9" s="1"/>
  <c r="AA21" i="9"/>
  <c r="AB20" i="9"/>
  <c r="AB17" i="9"/>
  <c r="AB16" i="9" s="1"/>
  <c r="Z17" i="9"/>
  <c r="Z16" i="9" s="1"/>
  <c r="Z15" i="9" s="1"/>
  <c r="Y17" i="9"/>
  <c r="AA16" i="9"/>
  <c r="Y16" i="9"/>
  <c r="Y15" i="9" s="1"/>
  <c r="AB15" i="9"/>
  <c r="AB13" i="9" s="1"/>
  <c r="AA15" i="9"/>
  <c r="AA13" i="9" s="1"/>
  <c r="Y14" i="9"/>
  <c r="Y13" i="9"/>
  <c r="AB12" i="9" l="1"/>
  <c r="Y21" i="9"/>
  <c r="Y20" i="9"/>
  <c r="AB104" i="9"/>
  <c r="AB103" i="9" s="1"/>
  <c r="AB105" i="9"/>
  <c r="Z54" i="9"/>
  <c r="Z53" i="9"/>
  <c r="Z52" i="9" s="1"/>
  <c r="AB95" i="9"/>
  <c r="AB94" i="9"/>
  <c r="AB88" i="9" s="1"/>
  <c r="AB116" i="9"/>
  <c r="AB115" i="9" s="1"/>
  <c r="AB117" i="9"/>
  <c r="Z75" i="9"/>
  <c r="Z74" i="9" s="1"/>
  <c r="Z76" i="9"/>
  <c r="Z116" i="9"/>
  <c r="Z115" i="9" s="1"/>
  <c r="Z117" i="9"/>
  <c r="Z14" i="9"/>
  <c r="Z13" i="9"/>
  <c r="Z12" i="9" s="1"/>
  <c r="Y94" i="9"/>
  <c r="Y88" i="9" s="1"/>
  <c r="Y95" i="9"/>
  <c r="AA12" i="9"/>
  <c r="AA53" i="9"/>
  <c r="AA52" i="9" s="1"/>
  <c r="AA54" i="9"/>
  <c r="Y117" i="9"/>
  <c r="Y116" i="9"/>
  <c r="Y115" i="9" s="1"/>
  <c r="AA62" i="9"/>
  <c r="Z64" i="9"/>
  <c r="Z94" i="9"/>
  <c r="Z88" i="9" s="1"/>
  <c r="AA96" i="9"/>
  <c r="AB54" i="9"/>
  <c r="AB64" i="9"/>
  <c r="Y104" i="9"/>
  <c r="Y103" i="9" s="1"/>
  <c r="Z106" i="9"/>
  <c r="AA14" i="9"/>
  <c r="AB83" i="9"/>
  <c r="AB82" i="9"/>
  <c r="AB74" i="9" s="1"/>
  <c r="AA106" i="9"/>
  <c r="AB14" i="9"/>
  <c r="Z21" i="9"/>
  <c r="AB38" i="9"/>
  <c r="Y12" i="9"/>
  <c r="AA104" i="9" l="1"/>
  <c r="AA103" i="9" s="1"/>
  <c r="AA105" i="9"/>
  <c r="AB123" i="9"/>
  <c r="AB11" i="9"/>
  <c r="Z123" i="9"/>
  <c r="Z11" i="9"/>
  <c r="AA95" i="9"/>
  <c r="AA94" i="9"/>
  <c r="AA88" i="9" s="1"/>
  <c r="Z105" i="9"/>
  <c r="Z104" i="9"/>
  <c r="Z103" i="9" s="1"/>
  <c r="AA123" i="9"/>
  <c r="AA11" i="9"/>
  <c r="Q93" i="8" l="1"/>
  <c r="P93" i="8"/>
  <c r="O93" i="8"/>
  <c r="N93" i="8"/>
  <c r="Q92" i="8"/>
  <c r="Q91" i="8" s="1"/>
  <c r="P92" i="8"/>
  <c r="O92" i="8"/>
  <c r="N92" i="8"/>
  <c r="N91" i="8"/>
  <c r="Q90" i="8"/>
  <c r="Q89" i="8" s="1"/>
  <c r="N90" i="8"/>
  <c r="N89" i="8" s="1"/>
  <c r="Q87" i="8"/>
  <c r="P87" i="8"/>
  <c r="O87" i="8"/>
  <c r="O85" i="8"/>
  <c r="O82" i="8" s="1"/>
  <c r="O80" i="8" s="1"/>
  <c r="O79" i="8" s="1"/>
  <c r="N85" i="8"/>
  <c r="N82" i="8" s="1"/>
  <c r="N81" i="8" s="1"/>
  <c r="P82" i="8"/>
  <c r="Q81" i="8"/>
  <c r="P81" i="8"/>
  <c r="Q80" i="8"/>
  <c r="P80" i="8"/>
  <c r="Q79" i="8"/>
  <c r="P79" i="8"/>
  <c r="N79" i="8"/>
  <c r="Q77" i="8"/>
  <c r="P77" i="8"/>
  <c r="O77" i="8"/>
  <c r="N77" i="8"/>
  <c r="Q75" i="8"/>
  <c r="P75" i="8"/>
  <c r="O75" i="8"/>
  <c r="O74" i="8" s="1"/>
  <c r="O72" i="8" s="1"/>
  <c r="N75" i="8"/>
  <c r="N74" i="8" s="1"/>
  <c r="N73" i="8" s="1"/>
  <c r="N72" i="8" s="1"/>
  <c r="Q74" i="8"/>
  <c r="P74" i="8"/>
  <c r="O73" i="8"/>
  <c r="Q70" i="8"/>
  <c r="P70" i="8"/>
  <c r="O70" i="8"/>
  <c r="N70" i="8"/>
  <c r="O69" i="8"/>
  <c r="O68" i="8" s="1"/>
  <c r="N69" i="8"/>
  <c r="N68" i="8" s="1"/>
  <c r="Q68" i="8"/>
  <c r="P68" i="8"/>
  <c r="O67" i="8"/>
  <c r="Q65" i="8"/>
  <c r="Q64" i="8" s="1"/>
  <c r="Q62" i="8" s="1"/>
  <c r="P65" i="8"/>
  <c r="O65" i="8"/>
  <c r="P64" i="8"/>
  <c r="P62" i="8" s="1"/>
  <c r="O64" i="8"/>
  <c r="O62" i="8" s="1"/>
  <c r="Q60" i="8"/>
  <c r="Q59" i="8" s="1"/>
  <c r="Q57" i="8" s="1"/>
  <c r="Q56" i="8" s="1"/>
  <c r="P60" i="8"/>
  <c r="P59" i="8" s="1"/>
  <c r="P58" i="8" s="1"/>
  <c r="O60" i="8"/>
  <c r="O59" i="8" s="1"/>
  <c r="O58" i="8" s="1"/>
  <c r="N60" i="8"/>
  <c r="N59" i="8"/>
  <c r="O57" i="8"/>
  <c r="O56" i="8" s="1"/>
  <c r="Q54" i="8"/>
  <c r="Q53" i="8" s="1"/>
  <c r="Q52" i="8" s="1"/>
  <c r="P54" i="8"/>
  <c r="O54" i="8"/>
  <c r="N54" i="8"/>
  <c r="N53" i="8" s="1"/>
  <c r="N52" i="8" s="1"/>
  <c r="P53" i="8"/>
  <c r="P52" i="8" s="1"/>
  <c r="O53" i="8"/>
  <c r="O52" i="8" s="1"/>
  <c r="Q50" i="8"/>
  <c r="Q49" i="8" s="1"/>
  <c r="Q48" i="8" s="1"/>
  <c r="P50" i="8"/>
  <c r="O50" i="8"/>
  <c r="N50" i="8"/>
  <c r="N49" i="8" s="1"/>
  <c r="N48" i="8" s="1"/>
  <c r="N47" i="8" s="1"/>
  <c r="N46" i="8" s="1"/>
  <c r="P49" i="8"/>
  <c r="O49" i="8"/>
  <c r="Q47" i="8"/>
  <c r="Q46" i="8" s="1"/>
  <c r="Q43" i="8"/>
  <c r="P43" i="8"/>
  <c r="O43" i="8"/>
  <c r="O42" i="8" s="1"/>
  <c r="Q42" i="8"/>
  <c r="Q41" i="8" s="1"/>
  <c r="P42" i="8"/>
  <c r="P41" i="8" s="1"/>
  <c r="Q40" i="8"/>
  <c r="Q39" i="8" s="1"/>
  <c r="Q37" i="8"/>
  <c r="Q36" i="8" s="1"/>
  <c r="P37" i="8"/>
  <c r="P36" i="8" s="1"/>
  <c r="P35" i="8" s="1"/>
  <c r="O37" i="8"/>
  <c r="O36" i="8"/>
  <c r="O35" i="8" s="1"/>
  <c r="Q35" i="8"/>
  <c r="Q33" i="8"/>
  <c r="P33" i="8"/>
  <c r="O33" i="8"/>
  <c r="O32" i="8" s="1"/>
  <c r="O31" i="8" s="1"/>
  <c r="Q32" i="8"/>
  <c r="Q31" i="8" s="1"/>
  <c r="P32" i="8"/>
  <c r="P31" i="8" s="1"/>
  <c r="Q29" i="8"/>
  <c r="Q28" i="8" s="1"/>
  <c r="P29" i="8"/>
  <c r="P28" i="8" s="1"/>
  <c r="O29" i="8"/>
  <c r="O28" i="8"/>
  <c r="O26" i="8" s="1"/>
  <c r="Q26" i="8"/>
  <c r="P26" i="8"/>
  <c r="Q19" i="8"/>
  <c r="P19" i="8"/>
  <c r="O19" i="8"/>
  <c r="O18" i="8" s="1"/>
  <c r="Q18" i="8"/>
  <c r="Q17" i="8" s="1"/>
  <c r="P18" i="8"/>
  <c r="P17" i="8" s="1"/>
  <c r="Q16" i="8"/>
  <c r="Q10" i="8" s="1"/>
  <c r="Q14" i="8"/>
  <c r="P14" i="8"/>
  <c r="P13" i="8" s="1"/>
  <c r="P12" i="8" s="1"/>
  <c r="O14" i="8"/>
  <c r="O13" i="8" s="1"/>
  <c r="O12" i="8" s="1"/>
  <c r="O11" i="8" s="1"/>
  <c r="N14" i="8"/>
  <c r="N13" i="8" s="1"/>
  <c r="N12" i="8" s="1"/>
  <c r="N11" i="8" s="1"/>
  <c r="Q13" i="8"/>
  <c r="Q12" i="8" s="1"/>
  <c r="Q29" i="7"/>
  <c r="P29" i="7"/>
  <c r="O29" i="7"/>
  <c r="N29" i="7"/>
  <c r="Q27" i="7"/>
  <c r="P27" i="7"/>
  <c r="O27" i="7"/>
  <c r="N27" i="7"/>
  <c r="Q24" i="7"/>
  <c r="P24" i="7"/>
  <c r="O24" i="7"/>
  <c r="N24" i="7"/>
  <c r="Q21" i="7"/>
  <c r="P21" i="7"/>
  <c r="O21" i="7"/>
  <c r="N21" i="7"/>
  <c r="Q18" i="7"/>
  <c r="P18" i="7"/>
  <c r="N18" i="7"/>
  <c r="Q16" i="7"/>
  <c r="P16" i="7"/>
  <c r="O16" i="7"/>
  <c r="Q10" i="7"/>
  <c r="Q31" i="7" s="1"/>
  <c r="P10" i="7"/>
  <c r="P31" i="7" s="1"/>
  <c r="O10" i="7"/>
  <c r="O31" i="7" s="1"/>
  <c r="Q95" i="8" l="1"/>
  <c r="P57" i="8"/>
  <c r="P56" i="8" s="1"/>
  <c r="P72" i="8"/>
  <c r="P67" i="8" s="1"/>
  <c r="P73" i="8"/>
  <c r="O90" i="8"/>
  <c r="O89" i="8" s="1"/>
  <c r="O91" i="8"/>
  <c r="Q58" i="8"/>
  <c r="Q63" i="8"/>
  <c r="Q72" i="8"/>
  <c r="Q67" i="8" s="1"/>
  <c r="Q73" i="8"/>
  <c r="P90" i="8"/>
  <c r="P89" i="8" s="1"/>
  <c r="P91" i="8"/>
  <c r="O16" i="8"/>
  <c r="O95" i="8" s="1"/>
  <c r="O17" i="8"/>
  <c r="O40" i="8"/>
  <c r="O39" i="8" s="1"/>
  <c r="O41" i="8"/>
  <c r="N57" i="8"/>
  <c r="N56" i="8" s="1"/>
  <c r="N58" i="8"/>
  <c r="O47" i="8"/>
  <c r="O46" i="8" s="1"/>
  <c r="O48" i="8"/>
  <c r="O81" i="8"/>
  <c r="P16" i="8"/>
  <c r="P10" i="8" s="1"/>
  <c r="P40" i="8"/>
  <c r="P39" i="8" s="1"/>
  <c r="P47" i="8"/>
  <c r="P46" i="8" s="1"/>
  <c r="P48" i="8"/>
  <c r="O10" i="8" l="1"/>
  <c r="P95" i="8"/>
  <c r="E66" i="6" l="1"/>
  <c r="E65" i="6"/>
  <c r="G63" i="6"/>
  <c r="G62" i="6" s="1"/>
  <c r="F63" i="6"/>
  <c r="F62" i="6" s="1"/>
  <c r="E63" i="6"/>
  <c r="E62" i="6"/>
  <c r="G60" i="6"/>
  <c r="G59" i="6" s="1"/>
  <c r="F60" i="6"/>
  <c r="F59" i="6" s="1"/>
  <c r="E60" i="6"/>
  <c r="E59" i="6"/>
  <c r="G57" i="6"/>
  <c r="G52" i="6" s="1"/>
  <c r="F57" i="6"/>
  <c r="F52" i="6" s="1"/>
  <c r="G53" i="6"/>
  <c r="F53" i="6"/>
  <c r="E53" i="6"/>
  <c r="E52" i="6"/>
  <c r="E51" i="6" s="1"/>
  <c r="E50" i="6" s="1"/>
  <c r="D51" i="6"/>
  <c r="D50" i="6"/>
  <c r="G48" i="6"/>
  <c r="F48" i="6"/>
  <c r="F47" i="6" s="1"/>
  <c r="F46" i="6" s="1"/>
  <c r="E48" i="6"/>
  <c r="E47" i="6" s="1"/>
  <c r="E46" i="6" s="1"/>
  <c r="G47" i="6"/>
  <c r="G46" i="6" s="1"/>
  <c r="G44" i="6"/>
  <c r="G43" i="6" s="1"/>
  <c r="G42" i="6" s="1"/>
  <c r="F44" i="6"/>
  <c r="E44" i="6"/>
  <c r="F43" i="6"/>
  <c r="F42" i="6" s="1"/>
  <c r="E43" i="6"/>
  <c r="E42" i="6" s="1"/>
  <c r="G40" i="6"/>
  <c r="F40" i="6"/>
  <c r="E40" i="6"/>
  <c r="E39" i="6" s="1"/>
  <c r="E38" i="6" s="1"/>
  <c r="G39" i="6"/>
  <c r="G38" i="6" s="1"/>
  <c r="F39" i="6"/>
  <c r="F38" i="6"/>
  <c r="G36" i="6"/>
  <c r="G35" i="6" s="1"/>
  <c r="F36" i="6"/>
  <c r="E36" i="6"/>
  <c r="F35" i="6"/>
  <c r="F34" i="6" s="1"/>
  <c r="E35" i="6"/>
  <c r="E34" i="6" s="1"/>
  <c r="G32" i="6"/>
  <c r="F32" i="6"/>
  <c r="F31" i="6" s="1"/>
  <c r="E32" i="6"/>
  <c r="E31" i="6" s="1"/>
  <c r="G31" i="6"/>
  <c r="G29" i="6"/>
  <c r="F29" i="6"/>
  <c r="F28" i="6" s="1"/>
  <c r="F27" i="6" s="1"/>
  <c r="F26" i="6" s="1"/>
  <c r="E29" i="6"/>
  <c r="E28" i="6" s="1"/>
  <c r="E27" i="6" s="1"/>
  <c r="E26" i="6" s="1"/>
  <c r="G28" i="6"/>
  <c r="G27" i="6" s="1"/>
  <c r="G26" i="6" s="1"/>
  <c r="G24" i="6"/>
  <c r="G22" i="6"/>
  <c r="F22" i="6"/>
  <c r="E22" i="6"/>
  <c r="G20" i="6"/>
  <c r="F20" i="6"/>
  <c r="E20" i="6"/>
  <c r="G18" i="6"/>
  <c r="G17" i="6" s="1"/>
  <c r="G16" i="6" s="1"/>
  <c r="F18" i="6"/>
  <c r="F17" i="6" s="1"/>
  <c r="F16" i="6" s="1"/>
  <c r="E18" i="6"/>
  <c r="E17" i="6" s="1"/>
  <c r="E16" i="6" s="1"/>
  <c r="G14" i="6"/>
  <c r="F14" i="6"/>
  <c r="E14" i="6"/>
  <c r="G12" i="6"/>
  <c r="G11" i="6" s="1"/>
  <c r="G10" i="6" s="1"/>
  <c r="F12" i="6"/>
  <c r="F11" i="6" s="1"/>
  <c r="F10" i="6" s="1"/>
  <c r="E12" i="6"/>
  <c r="E11" i="6" s="1"/>
  <c r="E10" i="6" s="1"/>
  <c r="E9" i="6" l="1"/>
  <c r="E8" i="6" s="1"/>
  <c r="F9" i="6"/>
  <c r="F8" i="6" s="1"/>
  <c r="G9" i="6"/>
  <c r="G8" i="6" s="1"/>
  <c r="F51" i="6"/>
  <c r="F50" i="6" s="1"/>
  <c r="G51" i="6"/>
  <c r="G50" i="6" s="1"/>
  <c r="G34" i="6"/>
</calcChain>
</file>

<file path=xl/sharedStrings.xml><?xml version="1.0" encoding="utf-8"?>
<sst xmlns="http://schemas.openxmlformats.org/spreadsheetml/2006/main" count="807" uniqueCount="350">
  <si>
    <t>Приложение 1</t>
  </si>
  <si>
    <t>000 01 00 00 00 00 0000 000</t>
  </si>
  <si>
    <t>ИСТОЧНИКИ ВНУТРЕННЕГО ФИНАНСИРОВАНИЯ ДЕФИЦИТОВ БЮДЖЕТОВ</t>
  </si>
  <si>
    <t>000 01 05 00 00 00 0000 000</t>
  </si>
  <si>
    <t>Изменение остатков средств на счетах по учету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</si>
  <si>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</si>
  <si>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</si>
  <si>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</si>
  <si>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</si>
  <si>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</si>
  <si>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</si>
  <si>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000 01 05 02 01 10 0000 510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</si>
  <si>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</si>
  <si>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</si>
  <si>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</si>
  <si>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</si>
  <si>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</si>
  <si>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</si>
  <si>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000 01 05 02 01 10 0000 610</t>
  </si>
  <si>
    <t>Код источника финансирования по КИВФ,КИФнФ</t>
  </si>
  <si>
    <t>Наименование показателя</t>
  </si>
  <si>
    <t>2022 год</t>
  </si>
  <si>
    <t>2023 год</t>
  </si>
  <si>
    <t>Увеличение прочих остатков денежных средств бюджетов сельских поселений</t>
  </si>
  <si>
    <t>Уменьшение прочих остатков денежных средств бюджетов  сельских поселений</t>
  </si>
  <si>
    <t>Всего источников финансирования дефицитов бюджетов</t>
  </si>
  <si>
    <t>на 2022 год  и на плановый период 2023 и 2024 годов.</t>
  </si>
  <si>
    <t>2024 год</t>
  </si>
  <si>
    <t xml:space="preserve"> </t>
  </si>
  <si>
    <t>Петровского сельсовета</t>
  </si>
  <si>
    <t>(руб.)</t>
  </si>
  <si>
    <t>№ 104 от 14.09.2022 г</t>
  </si>
  <si>
    <t xml:space="preserve">Источники внутреннего финансирования дефицита  бюджета </t>
  </si>
  <si>
    <t>к  решению Совета депутатов</t>
  </si>
  <si>
    <t>Прочие межбюджетные трансферты, передаваемые бюджетам сельских поселений</t>
  </si>
  <si>
    <t xml:space="preserve">Прочие межбюджетные трансферты, передаваемые бюджетам  </t>
  </si>
  <si>
    <t>000202499999000000150</t>
  </si>
  <si>
    <t>Иные межбюджетные трансферты</t>
  </si>
  <si>
    <t>00020240000000000150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</si>
  <si>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</si>
  <si>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133 20235118100000150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</si>
  <si>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</si>
  <si>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</si>
  <si>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</si>
  <si>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на осуществление первичного воинского учета на территориях, где отсутствуют военные комиссариаты</t>
  </si>
  <si>
    <t>Субвенции бюджетам бюджетной системы Российской Федерации</t>
  </si>
  <si>
    <t>000 20230000000000150</t>
  </si>
  <si>
    <t>Прочие субсидии бюджетам сельских поселений</t>
  </si>
  <si>
    <t>133 20229999100000150</t>
  </si>
  <si>
    <t>Прочие субсидии</t>
  </si>
  <si>
    <t>000 20229999000000150</t>
  </si>
  <si>
    <t>Субсидии бюджетам бюджетной системы Российской Федерации (межбюджетные субсидии)</t>
  </si>
  <si>
    <t>000 20220000000000150</t>
  </si>
  <si>
    <t>Дотации бюджетам сельских поселений на выравнивание бюджетной обеспеченности из бюджетов муниципальных районов</t>
  </si>
  <si>
    <t>133 20216001100000150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</si>
  <si>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</si>
  <si>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</si>
  <si>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 на поддержку мер по обеспечению сбалансированности бюджетов</t>
  </si>
  <si>
    <t>133 20215002100000150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</si>
  <si>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</si>
  <si>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133 20215001100000150</t>
  </si>
  <si>
    <t>Дотации бюджетам сельских поселений на поддержку мер по обеспечению сбалансированности бюджетов</t>
  </si>
  <si>
    <t>Дотации  на выравнивание бюджетной обеспеченности</t>
  </si>
  <si>
    <t>000 20215001000000150</t>
  </si>
  <si>
    <t>Дотации бюджетам на поддержку мер по обеспечению сбалансированности бюджетов</t>
  </si>
  <si>
    <t>Дотации бюджетам бюджетной системы Российской Федерации</t>
  </si>
  <si>
    <t>000 20210000000000150</t>
  </si>
  <si>
    <t>БЕЗВОЗМЕЗДНЫЕ ПОСТУПЛЕНИЯ ОТ ДРУГИХ БЮДЖЕТОВ БЮДЖЕТНОЙ СИСТЕМЫ РОССИЙСКОЙ ФЕДЕРАЦИИ</t>
  </si>
  <si>
    <t>000 20200000000000000</t>
  </si>
  <si>
    <t>БЕЗВОЗМЕЗДНЫЕ ПОСТУПЛЕНИЯ</t>
  </si>
  <si>
    <t>000 20000000000000000</t>
  </si>
  <si>
    <t>Инициативные платежи, зачисляемые в бюджеты сельских поселений (средства, поступающие на благоустройство общественной территории,в том числе парка культуры и отдыха)</t>
  </si>
  <si>
    <t>13311715030100005150</t>
  </si>
  <si>
    <t>Инициативные платежи, зачисляемые в бюджеты сельских поселений</t>
  </si>
  <si>
    <t>13311715030100000150</t>
  </si>
  <si>
    <t>Инициативные платежи</t>
  </si>
  <si>
    <t>000 11715000000000150</t>
  </si>
  <si>
    <t>ПРОЧИЕ НЕНАЛОГОВЫЕ ДОХОДЫ</t>
  </si>
  <si>
    <t>000 11700000000000000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</si>
  <si>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</si>
  <si>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133 11105025100000120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</si>
  <si>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</si>
  <si>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</si>
  <si>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</si>
  <si>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</si>
  <si>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</si>
  <si>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</si>
  <si>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</si>
  <si>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</si>
  <si>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</si>
  <si>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</si>
  <si>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</t>
  </si>
  <si>
    <t>000 10606040000000110</t>
  </si>
  <si>
    <t>Земельный налог</t>
  </si>
  <si>
    <t>000 10606000000000110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</si>
  <si>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</si>
  <si>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</si>
  <si>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</si>
  <si>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</si>
  <si>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</si>
  <si>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</t>
  </si>
  <si>
    <t>000 10601000000000110</t>
  </si>
  <si>
    <t>НАЛОГИ НА ИМУЩЕСТВО</t>
  </si>
  <si>
    <t>000 10600000000000000</t>
  </si>
  <si>
    <t>Единый сельскохозяйственный налог  (сумма платежа (перерасчеты, недоимка и задолженность по соответствующему платежу, в том числе по отмененному)</t>
  </si>
  <si>
    <t>182 10503010011000110</t>
  </si>
  <si>
    <t xml:space="preserve">Единый сельскохозяйственный налог </t>
  </si>
  <si>
    <t>Единый сельскохозяйственный налог</t>
  </si>
  <si>
    <t>000 10503010010000110</t>
  </si>
  <si>
    <t>000 10503000010000110</t>
  </si>
  <si>
    <t xml:space="preserve"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 </t>
  </si>
  <si>
    <t>182 10501011011000110</t>
  </si>
  <si>
    <t>Налог, взимаемый с налогоплательщиков, выбравших в качестве объекта налогообложения доходы</t>
  </si>
  <si>
    <t>000 10501011010000110</t>
  </si>
  <si>
    <t>000 10501010010000110</t>
  </si>
  <si>
    <t>Налог, взимаемый в связи с применением упрощенной системы налогообложения</t>
  </si>
  <si>
    <t>000 10501000000000110</t>
  </si>
  <si>
    <t>НАЛОГИ НА СОВОКУПНЫЙ ДОХОД</t>
  </si>
  <si>
    <t>000 10500000000000000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</si>
  <si>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</si>
  <si>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</si>
  <si>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</si>
  <si>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</si>
  <si>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</si>
  <si>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</si>
  <si>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</si>
  <si>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</si>
  <si>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</si>
  <si>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</si>
  <si>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</si>
  <si>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</si>
  <si>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</si>
  <si>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100 10302231010000110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</si>
  <si>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</si>
  <si>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</si>
  <si>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Акцизы по подакцизным товарам (продукции), производимым на территории Российской Федерации</t>
  </si>
  <si>
    <t>000 10302000010000110</t>
  </si>
  <si>
    <t>НАЛОГИ НА ТОВАРЫ (РАБОТЫ, УСЛУГИ), РЕАЛИЗУЕМЫЕ НА ТЕРРИТОРИИ РОССИЙСКОЙ ФЕДЕРАЦИИ</t>
  </si>
  <si>
    <t>000 10300000000000000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</si>
  <si>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     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</si>
  <si>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</si>
  <si>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</si>
  <si>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</si>
  <si>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</si>
  <si>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</si>
  <si>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</si>
  <si>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</si>
  <si>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</t>
  </si>
  <si>
    <t>000 10102000010000110</t>
  </si>
  <si>
    <t>НАЛОГИ НА ПРИБЫЛЬ, ДОХОДЫ</t>
  </si>
  <si>
    <t>000 10100000000000000</t>
  </si>
  <si>
    <t>НАЛОГОВЫЕ И НЕНАЛОГОВЫЕ ДОХОДЫ</t>
  </si>
  <si>
    <t>000 10000000000000000</t>
  </si>
  <si>
    <t>Доходы бюджета - ВСЕГО: 
В том числе:</t>
  </si>
  <si>
    <t>X</t>
  </si>
  <si>
    <t>изменения</t>
  </si>
  <si>
    <t xml:space="preserve">Код дохода по бюджетной классификации   Российской Федерации               </t>
  </si>
  <si>
    <t>(руб)</t>
  </si>
  <si>
    <t>ИТОГО РАСХОДОВ</t>
  </si>
  <si>
    <t>Пенсионное  обеспечение</t>
  </si>
  <si>
    <t>Социальная политика</t>
  </si>
  <si>
    <t>Культура</t>
  </si>
  <si>
    <t>КУЛЬТУРА, КИНЕМАТОГРАФИЯ</t>
  </si>
  <si>
    <t>266657,38</t>
  </si>
  <si>
    <t>Благоустройство</t>
  </si>
  <si>
    <t>84750,00</t>
  </si>
  <si>
    <t>Коммунальное хозяйство</t>
  </si>
  <si>
    <t>ЖИЛИЩНО-КОММУНАЛЬНОЕ ХОЗЯЙСТВО</t>
  </si>
  <si>
    <t>0,00</t>
  </si>
  <si>
    <t>Другие вопросы в области национальной экономики</t>
  </si>
  <si>
    <t>Дорожное хозяйство (дорожные фонды)</t>
  </si>
  <si>
    <t>НАЦИОНАЛЬНАЯ ЭКОНОМИКА</t>
  </si>
  <si>
    <t>-6000,00</t>
  </si>
  <si>
    <t>Другие вопросы в области национальной безопасности и правоохранительной деятельности</t>
  </si>
  <si>
    <t>6514,85</t>
  </si>
  <si>
    <t>Защита населения и территории от чрезвычайных ситуаций природного и техногенного характера, пожарная безопасность</t>
  </si>
  <si>
    <t>НАЦИОНАЛЬНАЯ БЕЗОПАСНОСТЬ И ПРАВООХРАНИТЕЛЬНАЯ ДЕЯТЕЛЬНОСТЬ</t>
  </si>
  <si>
    <t>Мобилизационная и вневойсковая подготовка</t>
  </si>
  <si>
    <t>НАЦИОНАЛЬНАЯ ОБОРОНА</t>
  </si>
  <si>
    <t>Другие общегосударственные вопросы</t>
  </si>
  <si>
    <t>Резервные фонды</t>
  </si>
  <si>
    <t>Обеспечение деятельности финансовых, налоговых и таможенных органов и органов финансового (финансово-бюджетного) надзора</t>
  </si>
  <si>
    <t>437380,70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</si>
  <si>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</si>
  <si>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-88324,74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</si>
  <si>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</si>
  <si>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</si>
  <si>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КВР</t>
  </si>
  <si>
    <t>КЦСР</t>
  </si>
  <si>
    <t>ПР</t>
  </si>
  <si>
    <t>РЗ</t>
  </si>
  <si>
    <t>Наименование  расходов</t>
  </si>
  <si>
    <t/>
  </si>
  <si>
    <t>Распределение бюджетных ассигнований  бюджета Петровского сельсовета на 2022 год и на плановый период 2023 и 2024 года по разделам,  подразделам расходов классификации расходов бюджета</t>
  </si>
  <si>
    <t>№ 104  от 14.09.2022 г</t>
  </si>
  <si>
    <t>к решению Совета депутатов</t>
  </si>
  <si>
    <t>Приложение N 3</t>
  </si>
  <si>
    <t>Публичные нормативные социальные выплаты гражданам</t>
  </si>
  <si>
    <t>Предоставление пенсии за выслугу лет муниципальным служащим муниципального образования поселения</t>
  </si>
  <si>
    <t>Подпрограмма "Осуществление деятельности аппарата управления администрации муниципального образования Петровский сельсовет"</t>
  </si>
  <si>
    <t xml:space="preserve">Муниципальная программа "Реализация муниципальной политики на территории муниципального образования Петровский сельсовет Саракташского района Оренбургской области на 2017 -2024 годы"
</t>
  </si>
  <si>
    <t>Пенсионное обеспечение</t>
  </si>
  <si>
    <t>СОЦИАЛЬНАЯ ПОЛИТИКА</t>
  </si>
  <si>
    <t>Повышение заработной платы работников муниципальных учреждений культуры</t>
  </si>
  <si>
    <t>Иные закупки товаров, работ и услуг для обеспечения государственных (муниципальных) нужд</t>
  </si>
  <si>
    <t>Финансовое обеспечение мероприятий, направленных на развитие культуры на территории муниципального образования поселения</t>
  </si>
  <si>
    <t>Финансовое обеспечение части переданных полномочий по организации досуга и обеспечению жителей услугами организации культуры и библиотечного обслуживания</t>
  </si>
  <si>
    <t>Подпрограмма "Развитие культуры на территории муниципального образования Петровский сельсовет"</t>
  </si>
  <si>
    <t>118143,56</t>
  </si>
  <si>
    <t>635П5S1405</t>
  </si>
  <si>
    <t>Реализация инициативных проектов  (благоустройство общественной территории, в том числе парка культуры и отдыха)</t>
  </si>
  <si>
    <t>148513,82</t>
  </si>
  <si>
    <t>Финансовое обеспечение мероприятий по благоустройству территорий муниципального образования поселения</t>
  </si>
  <si>
    <t>Подпрограмма "Благоустройство территории муниципального образования Петровский сельсовет"</t>
  </si>
  <si>
    <t xml:space="preserve">Муниципальная программа"Реализация муниципальной политики на территории муниципального образования Петровский сельсовет Саракташского района Оренбургской области на 2017 -2024 годы"
</t>
  </si>
  <si>
    <t>Прочие мероприятия в области коммунального хозяйства</t>
  </si>
  <si>
    <t>Непрограммное   направление расходов ( непрограммные  мероприятия)</t>
  </si>
  <si>
    <t>63800S1510</t>
  </si>
  <si>
    <t>Мероприятия по приведению документов территориального планирования и градостроительного зонирования муниципальных образований Оренбургской области в цифровой формат, соответствующий требованиям к отраслевым пространственным данным для включения в ГИСОГД Оренбургской области</t>
  </si>
  <si>
    <t xml:space="preserve">Подпрограмма "Развитие  системы градорегулирования на территории муниципального образования Петровский сельсовет" </t>
  </si>
  <si>
    <t>Содержание и ремонт,  капитальный ремонт автомобильных дорог общего пользования и искусственных сооружений на них</t>
  </si>
  <si>
    <t>Подпрограмма "Развитие дорожного хозяйства на территории муниципального образования Петровский сельсовет"</t>
  </si>
  <si>
    <t xml:space="preserve">Меры поддержки добровольных народных дружин </t>
  </si>
  <si>
    <t>Непрограммное направление расходов (непрограммные мероприятия)</t>
  </si>
  <si>
    <t>Финансовое обеспечение мероприятий на обеспечение пожарной безопасности на территории муниципального образования поселения</t>
  </si>
  <si>
    <t>Подпрограмма  "Обеспечение пожарной безопасности на территории муниципального образования Петровский сельсовет"</t>
  </si>
  <si>
    <t>Расходы на выплаты персоналу государственных (муниципальных) органов</t>
  </si>
  <si>
    <t>Осуществление первичного воинского учета органами местного самоуправления поселений, муниципальных и городских округов</t>
  </si>
  <si>
    <t>Подпрограмма "Обеспечение осуществления части, переданных органами власти другого уровня, полномочий"</t>
  </si>
  <si>
    <t>Уплата налогов, сборов и  иных платежей</t>
  </si>
  <si>
    <t>Членские взносы в  Совет  (ассоциацию) муниципальных образований</t>
  </si>
  <si>
    <t>Резервные средства</t>
  </si>
  <si>
    <t>Создание и использование средств резервного фонда администрации поселений Саракташского района</t>
  </si>
  <si>
    <t>Межбюджетные трансферты на осуществление части переданных в район полномочий по внешнему муниципальному контролю</t>
  </si>
  <si>
    <t>Достижение показателей по оплате труда</t>
  </si>
  <si>
    <t>-254,59</t>
  </si>
  <si>
    <t>Уплата налогов, сборов и иных платежей</t>
  </si>
  <si>
    <t>58653,73</t>
  </si>
  <si>
    <t>240</t>
  </si>
  <si>
    <t>378981,56</t>
  </si>
  <si>
    <t>120</t>
  </si>
  <si>
    <t>Аппарат администрации муниципального образования</t>
  </si>
  <si>
    <t>Глава муниципального образования</t>
  </si>
  <si>
    <t>Наименование</t>
  </si>
  <si>
    <t>Распределение бюджетных ассигнований   бюджета  по разделам , подразделам , целевым статьям (муниципальным программам администрации муниципального образования Петровский сельсовет и непрограммным направлениям деятельности), группам и подгруппам  видов  расходов классификации расходов бюджета на 2022 год и на плановый период 2023 и 2024 годов</t>
  </si>
  <si>
    <t>от  14 .09. 2022 г.N 104</t>
  </si>
  <si>
    <t>Приложение  N 4</t>
  </si>
  <si>
    <t>____________________</t>
  </si>
  <si>
    <t>Иные пенсии, социальные доплаты к пенсиям</t>
  </si>
  <si>
    <t>Социальное обеспечение и иные выплаты населению</t>
  </si>
  <si>
    <t>Повышение заработной платы работников муниципальных  учреждений культуры</t>
  </si>
  <si>
    <t>Закупка энергетических ресурсов</t>
  </si>
  <si>
    <t xml:space="preserve">Прочая закупка товаров, работ и услуг </t>
  </si>
  <si>
    <t>Иные закупки товаров, работ и услуг для обеспечения  государственных (муниципальных) нужд</t>
  </si>
  <si>
    <t>540</t>
  </si>
  <si>
    <t>05</t>
  </si>
  <si>
    <t>Иные закупки товаров, работ и услуг для государственных (муниципальных) нужд</t>
  </si>
  <si>
    <t>Финансовое  обеспечение мероприятий по  благоустройству территорий муниципального образования поселения</t>
  </si>
  <si>
    <t>Непрограммное направление расходов (непрограммные мероприятия).</t>
  </si>
  <si>
    <t>Мероприятия по приведению документов территориального планирования и градостроительного зонирования муниципальных образований Оренбургской области в цифровойц формат, соответствующий требованиям к отраслевым пространственным данным для включения в ГИСОГД Оренбургской области</t>
  </si>
  <si>
    <t xml:space="preserve">Подпрограмма "Развитие системы градорегулирования на территории муниципального образования Петровский сельсовет" </t>
  </si>
  <si>
    <t>ДРУГИЕ ВОПРОСЫ В ОБЛАСТИ НАЦИОНАЛЬНОЙ ЭКОНОМИКИ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</si>
  <si>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</si>
  <si>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Фонд оплаты труда государственных (муниципальных) органов</t>
  </si>
  <si>
    <t xml:space="preserve">Осуществление первичного воинского учета органами местного самоупраления поселений, муниципальных и городских округов
</t>
  </si>
  <si>
    <t>Уплата иных платежей</t>
  </si>
  <si>
    <t>Членские взносы в Совет (ассоциацию) муниципальных образований</t>
  </si>
  <si>
    <t>Непрограммное направление расходов ( непрограммные мероприятия )</t>
  </si>
  <si>
    <t>Межбюджетные трансферты на осуществление части переданных полномочий по внешнему муниципальному контролю</t>
  </si>
  <si>
    <t>Уплата  иных платежей</t>
  </si>
  <si>
    <t>Уплата налога на имущество организаций и земельного налога</t>
  </si>
  <si>
    <t>Прочая закупка товаров, работ и услуг</t>
  </si>
  <si>
    <t>Администрация Петровского сельсовета</t>
  </si>
  <si>
    <t>Сумма</t>
  </si>
  <si>
    <t>Квартал IV</t>
  </si>
  <si>
    <t>Квартал III</t>
  </si>
  <si>
    <t>Квартал II</t>
  </si>
  <si>
    <t>Квартал I</t>
  </si>
  <si>
    <t>Тип ср-в</t>
  </si>
  <si>
    <t>КЭСР</t>
  </si>
  <si>
    <t>ВР</t>
  </si>
  <si>
    <t>ЦСР</t>
  </si>
  <si>
    <t>КФСР</t>
  </si>
  <si>
    <t>ВЕД</t>
  </si>
  <si>
    <t>( руб)</t>
  </si>
  <si>
    <t>Петровский сельсовет  на 2022 год и на плановый период 2023 и 2024 годов.</t>
  </si>
  <si>
    <t>на 2020 год и плановый период 2021-2022</t>
  </si>
  <si>
    <t>Ведомственная структура расходов  бюджета муниципального образования</t>
  </si>
  <si>
    <t>Ведомственная структура расходов  бюджета Петровского сельсовета Саракташского района Оренбургской области</t>
  </si>
  <si>
    <t>Петровского сельсовета от 14.09.2022 г № 104</t>
  </si>
  <si>
    <t xml:space="preserve">                     к решению Совета депутатов</t>
  </si>
  <si>
    <t>,</t>
  </si>
  <si>
    <t xml:space="preserve">Приложение  5 </t>
  </si>
  <si>
    <t xml:space="preserve">                                                                                                                                          </t>
  </si>
  <si>
    <t>850</t>
  </si>
  <si>
    <t>7700095100</t>
  </si>
  <si>
    <t>Всего:</t>
  </si>
  <si>
    <t>х</t>
  </si>
  <si>
    <t>ВСЕГО</t>
  </si>
  <si>
    <t>000</t>
  </si>
  <si>
    <t>ОБЩЕГОСУДАРСТВЕННЫЕ  ВОПРОСЫ</t>
  </si>
  <si>
    <t>7700020040</t>
  </si>
  <si>
    <t>Другие вопросы в области национальной безопасности</t>
  </si>
  <si>
    <t>Меры поддержки добровольных народных дружин</t>
  </si>
  <si>
    <t>Непрограммное   направление расходов (непрограммные  мероприятия)</t>
  </si>
  <si>
    <t>Мероприятия по приведению документов территориального планирования и градостроительного зонирования муниципальных образований Оренбургской области в цифровой формат, соответствующий требованиям отраслевым пространственным данным для включения в ГИСОГД Оренбургской области</t>
  </si>
  <si>
    <t>Подпрограмма "Развитие системы градорегулирования на территории муниципального образования Петровский сельсовет"</t>
  </si>
  <si>
    <t>6360095220</t>
  </si>
  <si>
    <t>КУЛЬТУРА</t>
  </si>
  <si>
    <t>6360000000</t>
  </si>
  <si>
    <t>03</t>
  </si>
  <si>
    <t>Реализация инициативных проектов ( благоустройство общественной территории, в том числе парка культуры и отдыха)</t>
  </si>
  <si>
    <t>6350095310</t>
  </si>
  <si>
    <t>Подпрограмма "Благоустройство на территории муниципального образования Петровский сельсовет"</t>
  </si>
  <si>
    <t>6340095280</t>
  </si>
  <si>
    <t>00</t>
  </si>
  <si>
    <t>04</t>
  </si>
  <si>
    <t>Содержание и ремонт, капитальный ремонт автомобильных дорог общего пользования и искусственных сооружений на них</t>
  </si>
  <si>
    <t>6340000000</t>
  </si>
  <si>
    <t>6330095020</t>
  </si>
  <si>
    <t>6330000000</t>
  </si>
  <si>
    <t>Подпрограмма "Обеспечение пожарной безопасности на территории муниципального образования Петровский сельсовет"</t>
  </si>
  <si>
    <t>6320051180</t>
  </si>
  <si>
    <t>Осуществление первичного воинского учета органами местного самоупраления поселений, муниципальных и городских округов</t>
  </si>
  <si>
    <t>6320000000</t>
  </si>
  <si>
    <t>Публичные нормативные социальные  выплаты гражданам</t>
  </si>
  <si>
    <t>Предоставление пенсии за выслугу лет муниципальным служащим</t>
  </si>
  <si>
    <t>6310010080</t>
  </si>
  <si>
    <t>6310010020</t>
  </si>
  <si>
    <t>6310010010</t>
  </si>
  <si>
    <t>Подпрограмма "Осуществление деятельности аппарата управления" администрации муниципального образования Петровский сельсовет"</t>
  </si>
  <si>
    <t>6300000000</t>
  </si>
  <si>
    <t>Муниципальная программа "Реализация муниципальной политики на территории муниципального образования Петровский сельсовет Саракташского района Оренбургской области на 2017-2024 годы"</t>
  </si>
  <si>
    <t>на 39700960 год</t>
  </si>
  <si>
    <t>на 39700959 год</t>
  </si>
  <si>
    <t>2016 год</t>
  </si>
  <si>
    <t>ЭКР</t>
  </si>
  <si>
    <t>тыс.рублей</t>
  </si>
  <si>
    <t xml:space="preserve">                                                                            РАСХОДОВ НА 2022 И НА ПЛАНОВЫЙ ПЕРИОД 2023 И 2024 ГОДОВ</t>
  </si>
  <si>
    <t xml:space="preserve">                                     РАЗДЕЛАМ, ПОДРАЗДЕЛАМ, ГРУППАМ И  ПОДГРУППАМ ВИДОВ РАСХОДОВ КЛАССИФИКАЦИИ</t>
  </si>
  <si>
    <t xml:space="preserve">                                       ПРОГРАММАМ, НЕПРОГРАММНЫМ НАПРАВЛЕНИЯМ ДЕЯТЕЛЬНОСТИ),</t>
  </si>
  <si>
    <t xml:space="preserve">                                    РАСПРЕДЕЛЕНИЕ БЮДЖЕТНЫХ АССИГНОВАНИЙ МЕСТНОГО БЮДЖЕТА ПО ЦЕЛЕВЫМ СТАТЬЯМ (МУНИЦИПАЛЬНЫМ</t>
  </si>
  <si>
    <t xml:space="preserve">          Петровского сельсовета №  104 от 14.09.2022 г                               </t>
  </si>
  <si>
    <t xml:space="preserve">к решению Совета депутатов </t>
  </si>
  <si>
    <t>Приложение 19                                                          к Решению Совета депутатов района от 19 декабря 2014 года №470 (вредакции решения Совета депутатов района от 7 мая 2015 года №543)</t>
  </si>
  <si>
    <t>Приложение № 2  
к  решению Совета депутатов Петровского сельсовета № 104 от 14.09.2022 г</t>
  </si>
  <si>
    <t>Поступление доходов  администрации муниципального образования Петровский сельсовет по кодам видов доходов, подвидов доходов на 2022 год и на плановый период 2023, 2024 годов</t>
  </si>
  <si>
    <t>133 00015002000000150</t>
  </si>
  <si>
    <t>13320249999000000150</t>
  </si>
  <si>
    <t xml:space="preserve">Приложение № 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</si>
</sst>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#,##0.00_ ;\-#,##0.00\ "/>
    <numFmt numFmtId="165" formatCode="&quot;&quot;###,##0.00"/>
    <numFmt numFmtId="166" formatCode="000"/>
    <numFmt numFmtId="167" formatCode="0000000000"/>
    <numFmt numFmtId="168" formatCode="00"/>
    <numFmt numFmtId="169" formatCode="0000"/>
    <numFmt numFmtId="170" formatCode="000.00"/>
    <numFmt numFmtId="171" formatCode="00\.00\.00"/>
    <numFmt numFmtId="172" formatCode="\1"/>
    <numFmt numFmtId="173" formatCode="#,##0.00;[Red]\-#,##0.00;0.00"/>
    <numFmt numFmtId="174" formatCode="000000"/>
    <numFmt numFmtId="175" formatCode="#,##0.00_ ;[Red]\-#,##0.00\ "/>
  </numFmts>
  <fonts count="3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1"/>
      <name val="Cambria"/>
      <family val="1"/>
      <charset val="204"/>
      <scheme val="major"/>
    </font>
    <font>
      <b/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0"/>
      <name val="Arial"/>
    </font>
    <font>
      <sz val="8"/>
      <color indexed="8"/>
      <name val="Arial"/>
      <family val="2"/>
      <charset val="204"/>
    </font>
    <font>
      <sz val="9"/>
      <name val="Arial"/>
      <family val="2"/>
      <charset val="204"/>
    </font>
    <font>
      <sz val="8"/>
      <color indexed="8"/>
      <name val="Arial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2"/>
      <name val="Arial"/>
      <family val="2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8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charset val="204"/>
    </font>
    <font>
      <b/>
      <sz val="8"/>
      <name val="Arial"/>
      <charset val="204"/>
    </font>
    <font>
      <sz val="8"/>
      <name val="Arial"/>
      <charset val="204"/>
    </font>
    <font>
      <b/>
      <sz val="9"/>
      <name val="Arial"/>
      <charset val="204"/>
    </font>
    <font>
      <b/>
      <sz val="10"/>
      <name val="Arial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4" fillId="0" borderId="0"/>
    <xf numFmtId="0" fontId="8" fillId="0" borderId="0"/>
    <xf numFmtId="0" fontId="13" fillId="0" borderId="0"/>
    <xf numFmtId="0" fontId="1" fillId="0" borderId="0"/>
    <xf numFmtId="0" fontId="33" fillId="0" borderId="0"/>
  </cellStyleXfs>
  <cellXfs count="478">
    <xf numFmtId="0" fontId="0" fillId="0" borderId="0" xfId="0"/>
    <xf numFmtId="0" fontId="0" fillId="0" borderId="0" xfId="0" applyFont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/>
    <xf numFmtId="0" fontId="7" fillId="0" borderId="0" xfId="0" applyFont="1"/>
    <xf numFmtId="0" fontId="3" fillId="0" borderId="0" xfId="0" quotePrefix="1" applyFont="1" applyAlignment="1">
      <alignment horizontal="left"/>
    </xf>
    <xf numFmtId="3" fontId="3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center" wrapText="1"/>
    </xf>
    <xf numFmtId="3" fontId="3" fillId="0" borderId="1" xfId="0" applyNumberFormat="1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right" vertical="top" wrapText="1"/>
    </xf>
    <xf numFmtId="1" fontId="3" fillId="0" borderId="1" xfId="0" applyNumberFormat="1" applyFont="1" applyBorder="1" applyAlignment="1">
      <alignment horizontal="center" vertical="top" wrapText="1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4" fontId="3" fillId="0" borderId="1" xfId="0" applyNumberFormat="1" applyFont="1" applyBorder="1" applyAlignment="1">
      <alignment horizontal="right" wrapText="1"/>
    </xf>
    <xf numFmtId="2" fontId="3" fillId="0" borderId="1" xfId="0" applyNumberFormat="1" applyFont="1" applyBorder="1" applyAlignment="1">
      <alignment horizontal="right" wrapText="1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4" fontId="3" fillId="0" borderId="1" xfId="0" applyNumberFormat="1" applyFont="1" applyBorder="1" applyAlignment="1">
      <alignment horizontal="right" wrapText="1"/>
    </xf>
    <xf numFmtId="4" fontId="6" fillId="0" borderId="7" xfId="1" applyNumberFormat="1" applyFont="1" applyFill="1" applyBorder="1" applyAlignment="1" applyProtection="1">
      <protection hidden="1"/>
    </xf>
    <xf numFmtId="4" fontId="6" fillId="0" borderId="8" xfId="1" applyNumberFormat="1" applyFont="1" applyFill="1" applyBorder="1" applyAlignment="1" applyProtection="1">
      <protection hidden="1"/>
    </xf>
    <xf numFmtId="2" fontId="6" fillId="0" borderId="8" xfId="1" applyNumberFormat="1" applyFont="1" applyFill="1" applyBorder="1" applyAlignment="1" applyProtection="1">
      <alignment horizontal="right" wrapText="1"/>
      <protection hidden="1"/>
    </xf>
    <xf numFmtId="0" fontId="6" fillId="0" borderId="8" xfId="1" applyNumberFormat="1" applyFont="1" applyFill="1" applyBorder="1" applyAlignment="1" applyProtection="1">
      <alignment horizontal="right" wrapText="1"/>
      <protection hidden="1"/>
    </xf>
    <xf numFmtId="0" fontId="5" fillId="0" borderId="8" xfId="1" applyNumberFormat="1" applyFont="1" applyFill="1" applyBorder="1" applyAlignment="1" applyProtection="1">
      <alignment wrapText="1"/>
      <protection hidden="1"/>
    </xf>
    <xf numFmtId="4" fontId="5" fillId="0" borderId="1" xfId="1" applyNumberFormat="1" applyFont="1" applyFill="1" applyBorder="1" applyAlignment="1" applyProtection="1">
      <protection hidden="1"/>
    </xf>
    <xf numFmtId="2" fontId="5" fillId="0" borderId="1" xfId="1" applyNumberFormat="1" applyFont="1" applyFill="1" applyBorder="1" applyAlignment="1" applyProtection="1">
      <alignment horizontal="right" wrapText="1"/>
      <protection hidden="1"/>
    </xf>
    <xf numFmtId="166" fontId="5" fillId="0" borderId="1" xfId="1" applyNumberFormat="1" applyFont="1" applyFill="1" applyBorder="1" applyAlignment="1" applyProtection="1">
      <alignment horizontal="right" wrapText="1"/>
      <protection hidden="1"/>
    </xf>
    <xf numFmtId="167" fontId="5" fillId="0" borderId="1" xfId="1" applyNumberFormat="1" applyFont="1" applyFill="1" applyBorder="1" applyAlignment="1" applyProtection="1">
      <alignment horizontal="right" wrapText="1"/>
      <protection hidden="1"/>
    </xf>
    <xf numFmtId="168" fontId="5" fillId="0" borderId="1" xfId="1" applyNumberFormat="1" applyFont="1" applyFill="1" applyBorder="1" applyAlignment="1" applyProtection="1">
      <alignment wrapText="1"/>
      <protection hidden="1"/>
    </xf>
    <xf numFmtId="0" fontId="5" fillId="0" borderId="0" xfId="1" applyNumberFormat="1" applyFont="1" applyFill="1" applyBorder="1" applyAlignment="1" applyProtection="1">
      <alignment horizontal="left" vertical="justify" wrapText="1"/>
      <protection hidden="1"/>
    </xf>
    <xf numFmtId="169" fontId="5" fillId="0" borderId="0" xfId="1" applyNumberFormat="1" applyFont="1" applyFill="1" applyBorder="1" applyAlignment="1" applyProtection="1">
      <alignment horizontal="left" vertical="justify" wrapText="1"/>
      <protection hidden="1"/>
    </xf>
    <xf numFmtId="166" fontId="5" fillId="0" borderId="0" xfId="1" applyNumberFormat="1" applyFont="1" applyFill="1" applyBorder="1" applyAlignment="1" applyProtection="1">
      <alignment horizontal="left" vertical="justify" wrapText="1"/>
      <protection hidden="1"/>
    </xf>
    <xf numFmtId="4" fontId="6" fillId="0" borderId="1" xfId="1" applyNumberFormat="1" applyFont="1" applyFill="1" applyBorder="1" applyAlignment="1" applyProtection="1">
      <protection hidden="1"/>
    </xf>
    <xf numFmtId="2" fontId="6" fillId="0" borderId="1" xfId="1" applyNumberFormat="1" applyFont="1" applyFill="1" applyBorder="1" applyAlignment="1" applyProtection="1">
      <alignment horizontal="right" wrapText="1"/>
      <protection hidden="1"/>
    </xf>
    <xf numFmtId="166" fontId="6" fillId="0" borderId="1" xfId="1" applyNumberFormat="1" applyFont="1" applyFill="1" applyBorder="1" applyAlignment="1" applyProtection="1">
      <alignment horizontal="right" wrapText="1"/>
      <protection hidden="1"/>
    </xf>
    <xf numFmtId="167" fontId="6" fillId="0" borderId="1" xfId="1" applyNumberFormat="1" applyFont="1" applyFill="1" applyBorder="1" applyAlignment="1" applyProtection="1">
      <alignment horizontal="right" wrapText="1"/>
      <protection hidden="1"/>
    </xf>
    <xf numFmtId="168" fontId="6" fillId="0" borderId="1" xfId="1" applyNumberFormat="1" applyFont="1" applyFill="1" applyBorder="1" applyAlignment="1" applyProtection="1">
      <alignment wrapText="1"/>
      <protection hidden="1"/>
    </xf>
    <xf numFmtId="4" fontId="5" fillId="0" borderId="11" xfId="1" applyNumberFormat="1" applyFont="1" applyFill="1" applyBorder="1" applyAlignment="1" applyProtection="1">
      <protection hidden="1"/>
    </xf>
    <xf numFmtId="170" fontId="5" fillId="0" borderId="1" xfId="1" applyNumberFormat="1" applyFont="1" applyFill="1" applyBorder="1" applyAlignment="1" applyProtection="1">
      <alignment horizontal="right" wrapText="1"/>
      <protection hidden="1"/>
    </xf>
    <xf numFmtId="169" fontId="5" fillId="0" borderId="1" xfId="1" applyNumberFormat="1" applyFont="1" applyFill="1" applyBorder="1" applyAlignment="1" applyProtection="1">
      <alignment horizontal="left" vertical="justify" wrapText="1"/>
      <protection hidden="1"/>
    </xf>
    <xf numFmtId="166" fontId="5" fillId="0" borderId="3" xfId="1" applyNumberFormat="1" applyFont="1" applyFill="1" applyBorder="1" applyAlignment="1" applyProtection="1">
      <alignment horizontal="left" vertical="justify" wrapText="1"/>
      <protection hidden="1"/>
    </xf>
    <xf numFmtId="4" fontId="6" fillId="0" borderId="11" xfId="1" applyNumberFormat="1" applyFont="1" applyFill="1" applyBorder="1" applyAlignment="1" applyProtection="1">
      <protection hidden="1"/>
    </xf>
    <xf numFmtId="170" fontId="6" fillId="0" borderId="1" xfId="1" applyNumberFormat="1" applyFont="1" applyFill="1" applyBorder="1" applyAlignment="1" applyProtection="1">
      <alignment horizontal="right" wrapText="1"/>
      <protection hidden="1"/>
    </xf>
    <xf numFmtId="49" fontId="5" fillId="0" borderId="1" xfId="1" applyNumberFormat="1" applyFont="1" applyFill="1" applyBorder="1" applyAlignment="1" applyProtection="1">
      <alignment horizontal="right" wrapText="1"/>
      <protection hidden="1"/>
    </xf>
    <xf numFmtId="166" fontId="6" fillId="0" borderId="9" xfId="1" applyNumberFormat="1" applyFont="1" applyFill="1" applyBorder="1" applyAlignment="1" applyProtection="1">
      <alignment horizontal="left" vertical="justify" wrapText="1"/>
      <protection hidden="1"/>
    </xf>
    <xf numFmtId="166" fontId="6" fillId="0" borderId="12" xfId="1" applyNumberFormat="1" applyFont="1" applyFill="1" applyBorder="1" applyAlignment="1" applyProtection="1">
      <alignment horizontal="left" vertical="justify" wrapText="1"/>
      <protection hidden="1"/>
    </xf>
    <xf numFmtId="166" fontId="5" fillId="0" borderId="9" xfId="1" applyNumberFormat="1" applyFont="1" applyFill="1" applyBorder="1" applyAlignment="1" applyProtection="1">
      <alignment horizontal="left" vertical="justify" wrapText="1"/>
      <protection hidden="1"/>
    </xf>
    <xf numFmtId="166" fontId="5" fillId="0" borderId="12" xfId="1" applyNumberFormat="1" applyFont="1" applyFill="1" applyBorder="1" applyAlignment="1" applyProtection="1">
      <alignment horizontal="left" vertical="justify" wrapText="1"/>
      <protection hidden="1"/>
    </xf>
    <xf numFmtId="166" fontId="5" fillId="0" borderId="1" xfId="1" applyNumberFormat="1" applyFont="1" applyFill="1" applyBorder="1" applyAlignment="1" applyProtection="1">
      <alignment horizontal="left" vertical="justify" wrapText="1"/>
      <protection hidden="1"/>
    </xf>
    <xf numFmtId="0" fontId="5" fillId="0" borderId="1" xfId="1" applyNumberFormat="1" applyFont="1" applyFill="1" applyBorder="1" applyAlignment="1" applyProtection="1">
      <alignment horizontal="left" vertical="justify" wrapText="1"/>
      <protection hidden="1"/>
    </xf>
    <xf numFmtId="49" fontId="6" fillId="0" borderId="1" xfId="1" applyNumberFormat="1" applyFont="1" applyFill="1" applyBorder="1" applyAlignment="1" applyProtection="1">
      <alignment horizontal="right" wrapText="1"/>
      <protection hidden="1"/>
    </xf>
    <xf numFmtId="0" fontId="5" fillId="0" borderId="9" xfId="1" applyNumberFormat="1" applyFont="1" applyFill="1" applyBorder="1" applyAlignment="1" applyProtection="1">
      <alignment horizontal="left" vertical="justify" wrapText="1"/>
      <protection hidden="1"/>
    </xf>
    <xf numFmtId="169" fontId="5" fillId="0" borderId="9" xfId="1" applyNumberFormat="1" applyFont="1" applyFill="1" applyBorder="1" applyAlignment="1" applyProtection="1">
      <alignment horizontal="left" vertical="justify" wrapText="1"/>
      <protection hidden="1"/>
    </xf>
    <xf numFmtId="0" fontId="6" fillId="0" borderId="13" xfId="1" applyNumberFormat="1" applyFont="1" applyFill="1" applyBorder="1" applyAlignment="1" applyProtection="1">
      <alignment horizontal="center" vertical="top" wrapText="1"/>
      <protection hidden="1"/>
    </xf>
    <xf numFmtId="0" fontId="6" fillId="0" borderId="14" xfId="1" applyNumberFormat="1" applyFont="1" applyFill="1" applyBorder="1" applyAlignment="1" applyProtection="1">
      <alignment horizontal="center" vertical="top" wrapText="1"/>
      <protection hidden="1"/>
    </xf>
    <xf numFmtId="0" fontId="5" fillId="0" borderId="0" xfId="1" applyFont="1" applyProtection="1">
      <protection hidden="1"/>
    </xf>
    <xf numFmtId="0" fontId="6" fillId="0" borderId="0" xfId="1" applyNumberFormat="1" applyFont="1" applyFill="1" applyAlignment="1" applyProtection="1">
      <alignment horizontal="center" vertical="top"/>
      <protection hidden="1"/>
    </xf>
    <xf numFmtId="0" fontId="6" fillId="0" borderId="0" xfId="1" applyNumberFormat="1" applyFont="1" applyFill="1" applyAlignment="1" applyProtection="1">
      <alignment horizontal="left"/>
      <protection hidden="1"/>
    </xf>
    <xf numFmtId="0" fontId="18" fillId="0" borderId="0" xfId="1" applyNumberFormat="1" applyFont="1" applyFill="1" applyAlignment="1" applyProtection="1">
      <alignment horizontal="left"/>
      <protection hidden="1"/>
    </xf>
    <xf numFmtId="0" fontId="18" fillId="0" borderId="0" xfId="1" applyNumberFormat="1" applyFont="1" applyFill="1" applyBorder="1" applyAlignment="1" applyProtection="1">
      <alignment horizontal="left"/>
      <protection hidden="1"/>
    </xf>
    <xf numFmtId="0" fontId="5" fillId="0" borderId="0" xfId="1" applyFont="1" applyAlignment="1" applyProtection="1">
      <alignment horizontal="right"/>
      <protection hidden="1"/>
    </xf>
    <xf numFmtId="0" fontId="5" fillId="0" borderId="0" xfId="1" applyFont="1"/>
    <xf numFmtId="0" fontId="5" fillId="0" borderId="0" xfId="1" applyFont="1" applyAlignment="1">
      <alignment horizontal="right"/>
    </xf>
    <xf numFmtId="0" fontId="5" fillId="0" borderId="0" xfId="1" applyFont="1" applyAlignment="1">
      <alignment horizontal="left" vertical="justify"/>
    </xf>
    <xf numFmtId="0" fontId="4" fillId="0" borderId="0" xfId="1" applyFont="1" applyAlignment="1">
      <alignment horizontal="left" vertical="justify"/>
    </xf>
    <xf numFmtId="0" fontId="6" fillId="0" borderId="0" xfId="1" applyFont="1" applyAlignment="1">
      <alignment horizontal="center" vertical="justify"/>
    </xf>
    <xf numFmtId="4" fontId="11" fillId="0" borderId="7" xfId="1" applyNumberFormat="1" applyFont="1" applyFill="1" applyBorder="1" applyAlignment="1" applyProtection="1">
      <protection hidden="1"/>
    </xf>
    <xf numFmtId="4" fontId="11" fillId="0" borderId="8" xfId="1" applyNumberFormat="1" applyFont="1" applyFill="1" applyBorder="1" applyAlignment="1" applyProtection="1">
      <protection hidden="1"/>
    </xf>
    <xf numFmtId="2" fontId="11" fillId="0" borderId="8" xfId="1" applyNumberFormat="1" applyFont="1" applyFill="1" applyBorder="1" applyAlignment="1" applyProtection="1">
      <alignment horizontal="right" wrapText="1"/>
      <protection hidden="1"/>
    </xf>
    <xf numFmtId="0" fontId="11" fillId="0" borderId="8" xfId="1" applyNumberFormat="1" applyFont="1" applyFill="1" applyBorder="1" applyAlignment="1" applyProtection="1">
      <alignment horizontal="right" wrapText="1"/>
      <protection hidden="1"/>
    </xf>
    <xf numFmtId="0" fontId="3" fillId="0" borderId="8" xfId="1" applyNumberFormat="1" applyFont="1" applyFill="1" applyBorder="1" applyAlignment="1" applyProtection="1">
      <alignment wrapText="1"/>
      <protection hidden="1"/>
    </xf>
    <xf numFmtId="168" fontId="3" fillId="0" borderId="4" xfId="1" applyNumberFormat="1" applyFont="1" applyFill="1" applyBorder="1" applyAlignment="1" applyProtection="1">
      <alignment wrapText="1"/>
      <protection hidden="1"/>
    </xf>
    <xf numFmtId="4" fontId="3" fillId="0" borderId="1" xfId="1" applyNumberFormat="1" applyFont="1" applyFill="1" applyBorder="1" applyAlignment="1" applyProtection="1">
      <protection hidden="1"/>
    </xf>
    <xf numFmtId="4" fontId="3" fillId="0" borderId="1" xfId="1" applyNumberFormat="1" applyFont="1" applyFill="1" applyBorder="1" applyAlignment="1" applyProtection="1">
      <alignment horizontal="right" wrapText="1"/>
      <protection hidden="1"/>
    </xf>
    <xf numFmtId="166" fontId="3" fillId="0" borderId="1" xfId="1" applyNumberFormat="1" applyFont="1" applyFill="1" applyBorder="1" applyAlignment="1" applyProtection="1">
      <alignment horizontal="right" wrapText="1"/>
      <protection hidden="1"/>
    </xf>
    <xf numFmtId="167" fontId="3" fillId="0" borderId="1" xfId="1" applyNumberFormat="1" applyFont="1" applyFill="1" applyBorder="1" applyAlignment="1" applyProtection="1">
      <alignment horizontal="right" wrapText="1"/>
      <protection hidden="1"/>
    </xf>
    <xf numFmtId="168" fontId="3" fillId="0" borderId="1" xfId="1" applyNumberFormat="1" applyFont="1" applyFill="1" applyBorder="1" applyAlignment="1" applyProtection="1">
      <alignment wrapText="1"/>
      <protection hidden="1"/>
    </xf>
    <xf numFmtId="0" fontId="3" fillId="0" borderId="1" xfId="1" applyNumberFormat="1" applyFont="1" applyFill="1" applyBorder="1" applyAlignment="1" applyProtection="1">
      <alignment horizontal="left" vertical="justify" wrapText="1"/>
      <protection hidden="1"/>
    </xf>
    <xf numFmtId="0" fontId="11" fillId="0" borderId="0" xfId="1" applyNumberFormat="1" applyFont="1" applyFill="1" applyBorder="1" applyAlignment="1" applyProtection="1">
      <alignment horizontal="left" vertical="justify" wrapText="1"/>
      <protection hidden="1"/>
    </xf>
    <xf numFmtId="169" fontId="11" fillId="0" borderId="0" xfId="1" applyNumberFormat="1" applyFont="1" applyFill="1" applyBorder="1" applyAlignment="1" applyProtection="1">
      <alignment horizontal="left" vertical="justify" wrapText="1"/>
      <protection hidden="1"/>
    </xf>
    <xf numFmtId="166" fontId="11" fillId="0" borderId="0" xfId="1" applyNumberFormat="1" applyFont="1" applyFill="1" applyBorder="1" applyAlignment="1" applyProtection="1">
      <alignment horizontal="left" vertical="justify" wrapText="1"/>
      <protection hidden="1"/>
    </xf>
    <xf numFmtId="49" fontId="3" fillId="0" borderId="1" xfId="1" applyNumberFormat="1" applyFont="1" applyFill="1" applyBorder="1" applyAlignment="1" applyProtection="1">
      <alignment horizontal="right" wrapText="1"/>
      <protection hidden="1"/>
    </xf>
    <xf numFmtId="2" fontId="3" fillId="0" borderId="1" xfId="1" applyNumberFormat="1" applyFont="1" applyFill="1" applyBorder="1" applyAlignment="1" applyProtection="1">
      <alignment horizontal="right" wrapText="1"/>
      <protection hidden="1"/>
    </xf>
    <xf numFmtId="0" fontId="3" fillId="0" borderId="10" xfId="1" applyNumberFormat="1" applyFont="1" applyFill="1" applyBorder="1" applyAlignment="1" applyProtection="1">
      <alignment horizontal="left" vertical="justify" wrapText="1"/>
      <protection hidden="1"/>
    </xf>
    <xf numFmtId="0" fontId="11" fillId="0" borderId="10" xfId="1" applyNumberFormat="1" applyFont="1" applyFill="1" applyBorder="1" applyAlignment="1" applyProtection="1">
      <alignment horizontal="left" vertical="justify" wrapText="1"/>
      <protection hidden="1"/>
    </xf>
    <xf numFmtId="169" fontId="11" fillId="0" borderId="1" xfId="1" applyNumberFormat="1" applyFont="1" applyFill="1" applyBorder="1" applyAlignment="1" applyProtection="1">
      <alignment horizontal="left" vertical="justify" wrapText="1"/>
      <protection hidden="1"/>
    </xf>
    <xf numFmtId="166" fontId="11" fillId="0" borderId="3" xfId="1" applyNumberFormat="1" applyFont="1" applyFill="1" applyBorder="1" applyAlignment="1" applyProtection="1">
      <alignment horizontal="left" vertical="justify" wrapText="1"/>
      <protection hidden="1"/>
    </xf>
    <xf numFmtId="170" fontId="3" fillId="0" borderId="1" xfId="1" applyNumberFormat="1" applyFont="1" applyFill="1" applyBorder="1" applyAlignment="1" applyProtection="1">
      <alignment horizontal="right" wrapText="1"/>
      <protection hidden="1"/>
    </xf>
    <xf numFmtId="169" fontId="3" fillId="0" borderId="1" xfId="1" applyNumberFormat="1" applyFont="1" applyFill="1" applyBorder="1" applyAlignment="1" applyProtection="1">
      <alignment horizontal="left" vertical="justify" wrapText="1"/>
      <protection hidden="1"/>
    </xf>
    <xf numFmtId="4" fontId="3" fillId="0" borderId="11" xfId="1" applyNumberFormat="1" applyFont="1" applyFill="1" applyBorder="1" applyAlignment="1" applyProtection="1">
      <protection hidden="1"/>
    </xf>
    <xf numFmtId="0" fontId="3" fillId="0" borderId="9" xfId="1" applyNumberFormat="1" applyFont="1" applyFill="1" applyBorder="1" applyAlignment="1" applyProtection="1">
      <alignment horizontal="left" vertical="justify" wrapText="1"/>
      <protection hidden="1"/>
    </xf>
    <xf numFmtId="166" fontId="3" fillId="0" borderId="9" xfId="1" applyNumberFormat="1" applyFont="1" applyFill="1" applyBorder="1" applyAlignment="1" applyProtection="1">
      <alignment horizontal="left" vertical="justify" wrapText="1"/>
      <protection hidden="1"/>
    </xf>
    <xf numFmtId="166" fontId="3" fillId="0" borderId="12" xfId="1" applyNumberFormat="1" applyFont="1" applyFill="1" applyBorder="1" applyAlignment="1" applyProtection="1">
      <alignment horizontal="left" vertical="justify" wrapText="1"/>
      <protection hidden="1"/>
    </xf>
    <xf numFmtId="0" fontId="11" fillId="0" borderId="9" xfId="1" applyNumberFormat="1" applyFont="1" applyFill="1" applyBorder="1" applyAlignment="1" applyProtection="1">
      <alignment horizontal="left" vertical="justify" wrapText="1"/>
      <protection hidden="1"/>
    </xf>
    <xf numFmtId="169" fontId="11" fillId="0" borderId="9" xfId="1" applyNumberFormat="1" applyFont="1" applyFill="1" applyBorder="1" applyAlignment="1" applyProtection="1">
      <alignment horizontal="left" vertical="justify" wrapText="1"/>
      <protection hidden="1"/>
    </xf>
    <xf numFmtId="166" fontId="11" fillId="0" borderId="12" xfId="1" applyNumberFormat="1" applyFont="1" applyFill="1" applyBorder="1" applyAlignment="1" applyProtection="1">
      <alignment horizontal="left" vertical="justify" wrapText="1"/>
      <protection hidden="1"/>
    </xf>
    <xf numFmtId="0" fontId="11" fillId="0" borderId="1" xfId="1" applyNumberFormat="1" applyFont="1" applyFill="1" applyBorder="1" applyAlignment="1" applyProtection="1">
      <alignment horizontal="left" vertical="justify" wrapText="1"/>
      <protection hidden="1"/>
    </xf>
    <xf numFmtId="166" fontId="11" fillId="0" borderId="9" xfId="1" applyNumberFormat="1" applyFont="1" applyFill="1" applyBorder="1" applyAlignment="1" applyProtection="1">
      <alignment horizontal="left" vertical="justify" wrapText="1"/>
      <protection hidden="1"/>
    </xf>
    <xf numFmtId="166" fontId="11" fillId="0" borderId="10" xfId="1" applyNumberFormat="1" applyFont="1" applyFill="1" applyBorder="1" applyAlignment="1" applyProtection="1">
      <alignment horizontal="left" vertical="justify" wrapText="1"/>
      <protection hidden="1"/>
    </xf>
    <xf numFmtId="166" fontId="11" fillId="0" borderId="1" xfId="1" applyNumberFormat="1" applyFont="1" applyFill="1" applyBorder="1" applyAlignment="1" applyProtection="1">
      <alignment horizontal="left" vertical="justify" wrapText="1"/>
      <protection hidden="1"/>
    </xf>
    <xf numFmtId="166" fontId="3" fillId="0" borderId="1" xfId="1" applyNumberFormat="1" applyFont="1" applyFill="1" applyBorder="1" applyAlignment="1" applyProtection="1">
      <alignment horizontal="left" vertical="justify" wrapText="1"/>
      <protection hidden="1"/>
    </xf>
    <xf numFmtId="166" fontId="3" fillId="0" borderId="3" xfId="1" applyNumberFormat="1" applyFont="1" applyFill="1" applyBorder="1" applyAlignment="1" applyProtection="1">
      <alignment horizontal="left" vertical="justify" wrapText="1"/>
      <protection hidden="1"/>
    </xf>
    <xf numFmtId="0" fontId="4" fillId="0" borderId="0" xfId="1"/>
    <xf numFmtId="0" fontId="4" fillId="0" borderId="0" xfId="1" applyAlignment="1">
      <alignment horizontal="right"/>
    </xf>
    <xf numFmtId="0" fontId="20" fillId="0" borderId="0" xfId="1" applyFont="1" applyAlignment="1">
      <alignment horizontal="justify" vertical="justify"/>
    </xf>
    <xf numFmtId="0" fontId="4" fillId="0" borderId="0" xfId="1" applyProtection="1">
      <protection hidden="1"/>
    </xf>
    <xf numFmtId="0" fontId="3" fillId="0" borderId="0" xfId="1" applyFont="1" applyAlignment="1" applyProtection="1">
      <alignment horizontal="justify" vertical="justify"/>
      <protection hidden="1"/>
    </xf>
    <xf numFmtId="0" fontId="20" fillId="0" borderId="0" xfId="1" applyFont="1" applyAlignment="1" applyProtection="1">
      <alignment horizontal="justify" vertical="justify"/>
      <protection hidden="1"/>
    </xf>
    <xf numFmtId="0" fontId="4" fillId="0" borderId="0" xfId="1" applyFont="1"/>
    <xf numFmtId="0" fontId="4" fillId="0" borderId="0" xfId="1" applyFont="1" applyProtection="1">
      <protection hidden="1"/>
    </xf>
    <xf numFmtId="0" fontId="5" fillId="0" borderId="0" xfId="1" applyFont="1" applyAlignment="1" applyProtection="1">
      <alignment horizontal="justify" vertical="justify"/>
      <protection hidden="1"/>
    </xf>
    <xf numFmtId="3" fontId="18" fillId="0" borderId="0" xfId="1" applyNumberFormat="1" applyFont="1" applyFill="1" applyAlignment="1" applyProtection="1">
      <protection hidden="1"/>
    </xf>
    <xf numFmtId="4" fontId="18" fillId="0" borderId="0" xfId="1" applyNumberFormat="1" applyFont="1" applyFill="1" applyAlignment="1" applyProtection="1">
      <protection hidden="1"/>
    </xf>
    <xf numFmtId="3" fontId="6" fillId="0" borderId="0" xfId="1" applyNumberFormat="1" applyFont="1" applyFill="1" applyAlignment="1" applyProtection="1">
      <protection hidden="1"/>
    </xf>
    <xf numFmtId="0" fontId="5" fillId="0" borderId="0" xfId="1" applyNumberFormat="1" applyFont="1" applyFill="1" applyAlignment="1" applyProtection="1">
      <protection hidden="1"/>
    </xf>
    <xf numFmtId="0" fontId="5" fillId="0" borderId="0" xfId="1" applyNumberFormat="1" applyFont="1" applyFill="1" applyAlignment="1" applyProtection="1">
      <alignment horizontal="right"/>
      <protection hidden="1"/>
    </xf>
    <xf numFmtId="0" fontId="5" fillId="0" borderId="0" xfId="1" applyNumberFormat="1" applyFont="1" applyFill="1" applyAlignment="1" applyProtection="1">
      <alignment horizontal="justify" vertical="justify"/>
      <protection hidden="1"/>
    </xf>
    <xf numFmtId="0" fontId="4" fillId="0" borderId="0" xfId="1" applyNumberFormat="1" applyFont="1" applyFill="1" applyAlignment="1" applyProtection="1">
      <protection hidden="1"/>
    </xf>
    <xf numFmtId="4" fontId="18" fillId="0" borderId="1" xfId="1" applyNumberFormat="1" applyFont="1" applyFill="1" applyBorder="1" applyAlignment="1" applyProtection="1">
      <protection hidden="1"/>
    </xf>
    <xf numFmtId="3" fontId="18" fillId="0" borderId="1" xfId="1" applyNumberFormat="1" applyFont="1" applyFill="1" applyBorder="1" applyAlignment="1" applyProtection="1">
      <protection hidden="1"/>
    </xf>
    <xf numFmtId="3" fontId="6" fillId="0" borderId="1" xfId="1" applyNumberFormat="1" applyFont="1" applyFill="1" applyBorder="1" applyAlignment="1" applyProtection="1">
      <alignment wrapText="1"/>
      <protection hidden="1"/>
    </xf>
    <xf numFmtId="0" fontId="6" fillId="0" borderId="1" xfId="1" applyNumberFormat="1" applyFont="1" applyFill="1" applyBorder="1" applyAlignment="1" applyProtection="1">
      <protection hidden="1"/>
    </xf>
    <xf numFmtId="0" fontId="6" fillId="0" borderId="1" xfId="1" applyNumberFormat="1" applyFont="1" applyFill="1" applyBorder="1" applyAlignment="1" applyProtection="1">
      <alignment horizontal="right" wrapText="1"/>
      <protection hidden="1"/>
    </xf>
    <xf numFmtId="0" fontId="5" fillId="0" borderId="1" xfId="1" applyNumberFormat="1" applyFont="1" applyFill="1" applyBorder="1" applyAlignment="1" applyProtection="1">
      <alignment wrapText="1"/>
      <protection hidden="1"/>
    </xf>
    <xf numFmtId="0" fontId="5" fillId="0" borderId="1" xfId="1" applyNumberFormat="1" applyFont="1" applyFill="1" applyBorder="1" applyAlignment="1" applyProtection="1">
      <protection hidden="1"/>
    </xf>
    <xf numFmtId="0" fontId="21" fillId="0" borderId="1" xfId="1" applyNumberFormat="1" applyFont="1" applyFill="1" applyBorder="1" applyAlignment="1" applyProtection="1">
      <alignment horizontal="justify" vertical="justify"/>
      <protection hidden="1"/>
    </xf>
    <xf numFmtId="0" fontId="22" fillId="0" borderId="16" xfId="1" applyNumberFormat="1" applyFont="1" applyFill="1" applyBorder="1" applyAlignment="1" applyProtection="1">
      <alignment horizontal="justify" vertical="justify"/>
      <protection hidden="1"/>
    </xf>
    <xf numFmtId="0" fontId="22" fillId="0" borderId="17" xfId="1" applyNumberFormat="1" applyFont="1" applyFill="1" applyBorder="1" applyAlignment="1" applyProtection="1">
      <alignment horizontal="justify" vertical="justify"/>
      <protection hidden="1"/>
    </xf>
    <xf numFmtId="0" fontId="17" fillId="0" borderId="0" xfId="1" applyNumberFormat="1" applyFont="1" applyFill="1" applyAlignment="1" applyProtection="1">
      <protection hidden="1"/>
    </xf>
    <xf numFmtId="4" fontId="23" fillId="0" borderId="1" xfId="1" applyNumberFormat="1" applyFont="1" applyFill="1" applyBorder="1" applyAlignment="1" applyProtection="1">
      <protection hidden="1"/>
    </xf>
    <xf numFmtId="4" fontId="4" fillId="0" borderId="1" xfId="1" applyNumberFormat="1" applyFont="1" applyFill="1" applyBorder="1" applyAlignment="1" applyProtection="1">
      <protection hidden="1"/>
    </xf>
    <xf numFmtId="3" fontId="4" fillId="0" borderId="1" xfId="1" applyNumberFormat="1" applyFont="1" applyFill="1" applyBorder="1" applyAlignment="1" applyProtection="1">
      <protection hidden="1"/>
    </xf>
    <xf numFmtId="171" fontId="5" fillId="0" borderId="1" xfId="1" applyNumberFormat="1" applyFont="1" applyFill="1" applyBorder="1" applyAlignment="1" applyProtection="1">
      <alignment wrapText="1"/>
      <protection hidden="1"/>
    </xf>
    <xf numFmtId="166" fontId="5" fillId="0" borderId="1" xfId="1" applyNumberFormat="1" applyFont="1" applyFill="1" applyBorder="1" applyAlignment="1" applyProtection="1">
      <alignment wrapText="1"/>
      <protection hidden="1"/>
    </xf>
    <xf numFmtId="172" fontId="5" fillId="0" borderId="1" xfId="1" applyNumberFormat="1" applyFont="1" applyFill="1" applyBorder="1" applyAlignment="1" applyProtection="1">
      <alignment wrapText="1"/>
      <protection hidden="1"/>
    </xf>
    <xf numFmtId="0" fontId="24" fillId="0" borderId="1" xfId="1" applyNumberFormat="1" applyFont="1" applyFill="1" applyBorder="1" applyAlignment="1" applyProtection="1">
      <alignment horizontal="justify" vertical="justify" wrapText="1"/>
      <protection hidden="1"/>
    </xf>
    <xf numFmtId="169" fontId="22" fillId="0" borderId="1" xfId="1" applyNumberFormat="1" applyFont="1" applyFill="1" applyBorder="1" applyAlignment="1" applyProtection="1">
      <alignment horizontal="justify" vertical="justify" wrapText="1"/>
      <protection hidden="1"/>
    </xf>
    <xf numFmtId="166" fontId="22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20" fillId="0" borderId="1" xfId="1" applyFont="1" applyBorder="1" applyAlignment="1" applyProtection="1">
      <alignment horizontal="justify" vertical="justify"/>
      <protection hidden="1"/>
    </xf>
    <xf numFmtId="0" fontId="17" fillId="0" borderId="0" xfId="1" applyNumberFormat="1" applyFont="1" applyFill="1" applyBorder="1" applyAlignment="1" applyProtection="1">
      <protection hidden="1"/>
    </xf>
    <xf numFmtId="0" fontId="24" fillId="0" borderId="1" xfId="1" applyNumberFormat="1" applyFont="1" applyFill="1" applyBorder="1" applyAlignment="1" applyProtection="1">
      <alignment horizontal="left" vertical="justify" wrapText="1"/>
      <protection hidden="1"/>
    </xf>
    <xf numFmtId="0" fontId="24" fillId="0" borderId="0" xfId="1" applyNumberFormat="1" applyFont="1" applyFill="1" applyBorder="1" applyAlignment="1" applyProtection="1">
      <alignment horizontal="justify" vertical="justify" wrapText="1"/>
      <protection hidden="1"/>
    </xf>
    <xf numFmtId="0" fontId="25" fillId="0" borderId="0" xfId="1" applyNumberFormat="1" applyFont="1" applyFill="1" applyBorder="1" applyAlignment="1" applyProtection="1">
      <alignment horizontal="justify" vertical="justify" wrapText="1"/>
      <protection hidden="1"/>
    </xf>
    <xf numFmtId="0" fontId="22" fillId="0" borderId="0" xfId="1" applyNumberFormat="1" applyFont="1" applyFill="1" applyBorder="1" applyAlignment="1" applyProtection="1">
      <alignment horizontal="justify" vertical="justify" wrapText="1"/>
      <protection hidden="1"/>
    </xf>
    <xf numFmtId="169" fontId="22" fillId="0" borderId="0" xfId="1" applyNumberFormat="1" applyFont="1" applyFill="1" applyBorder="1" applyAlignment="1" applyProtection="1">
      <alignment horizontal="justify" vertical="justify" wrapText="1"/>
      <protection hidden="1"/>
    </xf>
    <xf numFmtId="166" fontId="22" fillId="0" borderId="0" xfId="1" applyNumberFormat="1" applyFont="1" applyFill="1" applyBorder="1" applyAlignment="1" applyProtection="1">
      <alignment horizontal="justify" vertical="justify" wrapText="1"/>
      <protection hidden="1"/>
    </xf>
    <xf numFmtId="0" fontId="20" fillId="0" borderId="0" xfId="1" applyFont="1" applyBorder="1" applyAlignment="1" applyProtection="1">
      <alignment horizontal="justify" vertical="justify"/>
      <protection hidden="1"/>
    </xf>
    <xf numFmtId="166" fontId="22" fillId="0" borderId="18" xfId="1" applyNumberFormat="1" applyFont="1" applyFill="1" applyBorder="1" applyAlignment="1" applyProtection="1">
      <alignment horizontal="justify" vertical="justify" wrapText="1"/>
      <protection hidden="1"/>
    </xf>
    <xf numFmtId="4" fontId="26" fillId="0" borderId="1" xfId="1" applyNumberFormat="1" applyFont="1" applyFill="1" applyBorder="1" applyAlignment="1" applyProtection="1">
      <protection hidden="1"/>
    </xf>
    <xf numFmtId="166" fontId="6" fillId="0" borderId="1" xfId="1" applyNumberFormat="1" applyFont="1" applyFill="1" applyBorder="1" applyAlignment="1" applyProtection="1">
      <alignment wrapText="1"/>
      <protection hidden="1"/>
    </xf>
    <xf numFmtId="167" fontId="6" fillId="0" borderId="10" xfId="1" applyNumberFormat="1" applyFont="1" applyFill="1" applyBorder="1" applyAlignment="1" applyProtection="1">
      <alignment horizontal="right" wrapText="1"/>
      <protection hidden="1"/>
    </xf>
    <xf numFmtId="0" fontId="6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25" fillId="0" borderId="16" xfId="1" applyNumberFormat="1" applyFont="1" applyFill="1" applyBorder="1" applyAlignment="1" applyProtection="1">
      <alignment horizontal="justify" vertical="justify" wrapText="1"/>
      <protection hidden="1"/>
    </xf>
    <xf numFmtId="0" fontId="22" fillId="0" borderId="16" xfId="1" applyNumberFormat="1" applyFont="1" applyFill="1" applyBorder="1" applyAlignment="1" applyProtection="1">
      <alignment horizontal="justify" vertical="justify" wrapText="1"/>
      <protection hidden="1"/>
    </xf>
    <xf numFmtId="169" fontId="22" fillId="0" borderId="16" xfId="1" applyNumberFormat="1" applyFont="1" applyFill="1" applyBorder="1" applyAlignment="1" applyProtection="1">
      <alignment horizontal="justify" vertical="justify" wrapText="1"/>
      <protection hidden="1"/>
    </xf>
    <xf numFmtId="166" fontId="22" fillId="0" borderId="17" xfId="1" applyNumberFormat="1" applyFont="1" applyFill="1" applyBorder="1" applyAlignment="1" applyProtection="1">
      <alignment horizontal="justify" vertical="justify" wrapText="1"/>
      <protection hidden="1"/>
    </xf>
    <xf numFmtId="0" fontId="27" fillId="0" borderId="1" xfId="1" applyNumberFormat="1" applyFont="1" applyFill="1" applyBorder="1" applyAlignment="1" applyProtection="1">
      <alignment horizontal="justify" vertical="justify" wrapText="1"/>
      <protection hidden="1"/>
    </xf>
    <xf numFmtId="4" fontId="4" fillId="0" borderId="10" xfId="1" applyNumberFormat="1" applyFont="1" applyFill="1" applyBorder="1" applyAlignment="1" applyProtection="1">
      <protection hidden="1"/>
    </xf>
    <xf numFmtId="3" fontId="4" fillId="0" borderId="10" xfId="1" applyNumberFormat="1" applyFont="1" applyFill="1" applyBorder="1" applyAlignment="1" applyProtection="1">
      <protection hidden="1"/>
    </xf>
    <xf numFmtId="3" fontId="5" fillId="0" borderId="2" xfId="1" applyNumberFormat="1" applyFont="1" applyFill="1" applyBorder="1" applyAlignment="1" applyProtection="1">
      <protection hidden="1"/>
    </xf>
    <xf numFmtId="171" fontId="5" fillId="0" borderId="10" xfId="1" applyNumberFormat="1" applyFont="1" applyFill="1" applyBorder="1" applyAlignment="1" applyProtection="1">
      <alignment wrapText="1"/>
      <protection hidden="1"/>
    </xf>
    <xf numFmtId="166" fontId="5" fillId="0" borderId="2" xfId="1" applyNumberFormat="1" applyFont="1" applyFill="1" applyBorder="1" applyAlignment="1" applyProtection="1">
      <alignment wrapText="1"/>
      <protection hidden="1"/>
    </xf>
    <xf numFmtId="167" fontId="5" fillId="0" borderId="10" xfId="1" applyNumberFormat="1" applyFont="1" applyFill="1" applyBorder="1" applyAlignment="1" applyProtection="1">
      <alignment horizontal="right" wrapText="1"/>
      <protection hidden="1"/>
    </xf>
    <xf numFmtId="168" fontId="5" fillId="0" borderId="10" xfId="1" applyNumberFormat="1" applyFont="1" applyFill="1" applyBorder="1" applyAlignment="1" applyProtection="1">
      <alignment wrapText="1"/>
      <protection hidden="1"/>
    </xf>
    <xf numFmtId="172" fontId="5" fillId="0" borderId="9" xfId="1" applyNumberFormat="1" applyFont="1" applyFill="1" applyBorder="1" applyAlignment="1" applyProtection="1">
      <alignment wrapText="1"/>
      <protection hidden="1"/>
    </xf>
    <xf numFmtId="0" fontId="5" fillId="0" borderId="0" xfId="1" applyNumberFormat="1" applyFont="1" applyFill="1" applyBorder="1" applyAlignment="1" applyProtection="1">
      <alignment horizontal="justify" vertical="justify" wrapText="1"/>
      <protection hidden="1"/>
    </xf>
    <xf numFmtId="0" fontId="5" fillId="0" borderId="16" xfId="1" applyNumberFormat="1" applyFont="1" applyFill="1" applyBorder="1" applyAlignment="1" applyProtection="1">
      <alignment horizontal="justify" vertical="justify" wrapText="1"/>
      <protection hidden="1"/>
    </xf>
    <xf numFmtId="3" fontId="5" fillId="0" borderId="1" xfId="1" applyNumberFormat="1" applyFont="1" applyFill="1" applyBorder="1" applyAlignment="1" applyProtection="1">
      <protection hidden="1"/>
    </xf>
    <xf numFmtId="0" fontId="5" fillId="0" borderId="10" xfId="1" applyNumberFormat="1" applyFont="1" applyFill="1" applyBorder="1" applyAlignment="1" applyProtection="1">
      <alignment horizontal="justify" vertical="justify" wrapText="1"/>
      <protection hidden="1"/>
    </xf>
    <xf numFmtId="0" fontId="5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5" fillId="0" borderId="19" xfId="1" applyNumberFormat="1" applyFont="1" applyFill="1" applyBorder="1" applyAlignment="1" applyProtection="1">
      <alignment horizontal="justify" vertical="justify" wrapText="1"/>
      <protection hidden="1"/>
    </xf>
    <xf numFmtId="0" fontId="25" fillId="0" borderId="20" xfId="1" applyNumberFormat="1" applyFont="1" applyFill="1" applyBorder="1" applyAlignment="1" applyProtection="1">
      <alignment horizontal="justify" vertical="justify" wrapText="1"/>
      <protection hidden="1"/>
    </xf>
    <xf numFmtId="0" fontId="22" fillId="0" borderId="20" xfId="1" applyNumberFormat="1" applyFont="1" applyFill="1" applyBorder="1" applyAlignment="1" applyProtection="1">
      <alignment horizontal="justify" vertical="justify" wrapText="1"/>
      <protection hidden="1"/>
    </xf>
    <xf numFmtId="169" fontId="22" fillId="0" borderId="20" xfId="1" applyNumberFormat="1" applyFont="1" applyFill="1" applyBorder="1" applyAlignment="1" applyProtection="1">
      <alignment horizontal="justify" vertical="justify" wrapText="1"/>
      <protection hidden="1"/>
    </xf>
    <xf numFmtId="166" fontId="22" fillId="0" borderId="21" xfId="1" applyNumberFormat="1" applyFont="1" applyFill="1" applyBorder="1" applyAlignment="1" applyProtection="1">
      <alignment horizontal="justify" vertical="justify" wrapText="1"/>
      <protection hidden="1"/>
    </xf>
    <xf numFmtId="0" fontId="20" fillId="0" borderId="22" xfId="1" applyFont="1" applyBorder="1" applyAlignment="1" applyProtection="1">
      <alignment horizontal="justify" vertical="justify"/>
      <protection hidden="1"/>
    </xf>
    <xf numFmtId="4" fontId="18" fillId="0" borderId="10" xfId="1" applyNumberFormat="1" applyFont="1" applyFill="1" applyBorder="1" applyAlignment="1" applyProtection="1">
      <protection hidden="1"/>
    </xf>
    <xf numFmtId="168" fontId="6" fillId="0" borderId="10" xfId="1" applyNumberFormat="1" applyFont="1" applyFill="1" applyBorder="1" applyAlignment="1" applyProtection="1">
      <alignment wrapText="1"/>
      <protection hidden="1"/>
    </xf>
    <xf numFmtId="169" fontId="22" fillId="0" borderId="10" xfId="1" applyNumberFormat="1" applyFont="1" applyFill="1" applyBorder="1" applyAlignment="1" applyProtection="1">
      <alignment horizontal="justify" vertical="justify" wrapText="1"/>
      <protection hidden="1"/>
    </xf>
    <xf numFmtId="3" fontId="6" fillId="0" borderId="1" xfId="1" applyNumberFormat="1" applyFont="1" applyFill="1" applyBorder="1" applyAlignment="1" applyProtection="1">
      <protection hidden="1"/>
    </xf>
    <xf numFmtId="0" fontId="22" fillId="0" borderId="10" xfId="1" applyNumberFormat="1" applyFont="1" applyFill="1" applyBorder="1" applyAlignment="1" applyProtection="1">
      <alignment horizontal="justify" vertical="justify" wrapText="1"/>
      <protection hidden="1"/>
    </xf>
    <xf numFmtId="0" fontId="22" fillId="0" borderId="1" xfId="1" applyNumberFormat="1" applyFont="1" applyFill="1" applyBorder="1" applyAlignment="1" applyProtection="1">
      <alignment horizontal="justify" vertical="justify" wrapText="1"/>
      <protection hidden="1"/>
    </xf>
    <xf numFmtId="166" fontId="22" fillId="0" borderId="3" xfId="1" applyNumberFormat="1" applyFont="1" applyFill="1" applyBorder="1" applyAlignment="1" applyProtection="1">
      <alignment horizontal="justify" vertical="justify" wrapText="1"/>
      <protection hidden="1"/>
    </xf>
    <xf numFmtId="49" fontId="25" fillId="0" borderId="1" xfId="1" applyNumberFormat="1" applyFont="1" applyFill="1" applyBorder="1" applyAlignment="1" applyProtection="1">
      <alignment vertical="justify" wrapText="1"/>
      <protection hidden="1"/>
    </xf>
    <xf numFmtId="0" fontId="25" fillId="0" borderId="1" xfId="1" applyNumberFormat="1" applyFont="1" applyFill="1" applyBorder="1" applyAlignment="1" applyProtection="1">
      <alignment vertical="justify" wrapText="1"/>
      <protection hidden="1"/>
    </xf>
    <xf numFmtId="0" fontId="5" fillId="0" borderId="1" xfId="1" applyNumberFormat="1" applyFont="1" applyFill="1" applyBorder="1" applyAlignment="1" applyProtection="1">
      <alignment vertical="justify" wrapText="1"/>
      <protection hidden="1"/>
    </xf>
    <xf numFmtId="0" fontId="5" fillId="0" borderId="2" xfId="1" applyNumberFormat="1" applyFont="1" applyFill="1" applyBorder="1" applyAlignment="1" applyProtection="1">
      <alignment horizontal="justify" vertical="justify" wrapText="1"/>
      <protection hidden="1"/>
    </xf>
    <xf numFmtId="0" fontId="5" fillId="0" borderId="9" xfId="1" applyNumberFormat="1" applyFont="1" applyFill="1" applyBorder="1" applyAlignment="1" applyProtection="1">
      <alignment horizontal="justify" vertical="justify" wrapText="1"/>
      <protection hidden="1"/>
    </xf>
    <xf numFmtId="0" fontId="25" fillId="0" borderId="2" xfId="1" applyNumberFormat="1" applyFont="1" applyFill="1" applyBorder="1" applyAlignment="1" applyProtection="1">
      <alignment horizontal="justify" vertical="justify" wrapText="1"/>
      <protection hidden="1"/>
    </xf>
    <xf numFmtId="0" fontId="22" fillId="0" borderId="2" xfId="1" applyNumberFormat="1" applyFont="1" applyFill="1" applyBorder="1" applyAlignment="1" applyProtection="1">
      <alignment horizontal="justify" vertical="justify" wrapText="1"/>
      <protection hidden="1"/>
    </xf>
    <xf numFmtId="169" fontId="22" fillId="0" borderId="2" xfId="1" applyNumberFormat="1" applyFont="1" applyFill="1" applyBorder="1" applyAlignment="1" applyProtection="1">
      <alignment horizontal="justify" vertical="justify" wrapText="1"/>
      <protection hidden="1"/>
    </xf>
    <xf numFmtId="0" fontId="5" fillId="0" borderId="10" xfId="1" applyNumberFormat="1" applyFont="1" applyFill="1" applyBorder="1" applyAlignment="1" applyProtection="1">
      <alignment horizontal="left" vertical="justify" wrapText="1"/>
      <protection hidden="1"/>
    </xf>
    <xf numFmtId="0" fontId="22" fillId="0" borderId="9" xfId="1" applyNumberFormat="1" applyFont="1" applyFill="1" applyBorder="1" applyAlignment="1" applyProtection="1">
      <alignment horizontal="justify" vertical="justify" wrapText="1"/>
      <protection hidden="1"/>
    </xf>
    <xf numFmtId="166" fontId="25" fillId="0" borderId="9" xfId="1" applyNumberFormat="1" applyFont="1" applyFill="1" applyBorder="1" applyAlignment="1" applyProtection="1">
      <alignment horizontal="justify" vertical="justify" wrapText="1"/>
      <protection hidden="1"/>
    </xf>
    <xf numFmtId="166" fontId="22" fillId="0" borderId="2" xfId="1" applyNumberFormat="1" applyFont="1" applyFill="1" applyBorder="1" applyAlignment="1" applyProtection="1">
      <alignment horizontal="justify" vertical="justify" wrapText="1"/>
      <protection hidden="1"/>
    </xf>
    <xf numFmtId="166" fontId="22" fillId="0" borderId="9" xfId="1" applyNumberFormat="1" applyFont="1" applyFill="1" applyBorder="1" applyAlignment="1" applyProtection="1">
      <alignment horizontal="justify" vertical="justify" wrapText="1"/>
      <protection hidden="1"/>
    </xf>
    <xf numFmtId="166" fontId="25" fillId="0" borderId="9" xfId="1" applyNumberFormat="1" applyFont="1" applyFill="1" applyBorder="1" applyAlignment="1" applyProtection="1">
      <alignment horizontal="left" vertical="justify" wrapText="1"/>
      <protection hidden="1"/>
    </xf>
    <xf numFmtId="0" fontId="24" fillId="0" borderId="2" xfId="1" applyNumberFormat="1" applyFont="1" applyFill="1" applyBorder="1" applyAlignment="1" applyProtection="1">
      <alignment horizontal="justify" vertical="justify" wrapText="1"/>
      <protection hidden="1"/>
    </xf>
    <xf numFmtId="0" fontId="25" fillId="0" borderId="9" xfId="1" applyNumberFormat="1" applyFont="1" applyFill="1" applyBorder="1" applyAlignment="1" applyProtection="1">
      <alignment horizontal="justify" vertical="justify" wrapText="1"/>
      <protection hidden="1"/>
    </xf>
    <xf numFmtId="0" fontId="5" fillId="0" borderId="9" xfId="1" applyNumberFormat="1" applyFont="1" applyFill="1" applyBorder="1" applyAlignment="1" applyProtection="1">
      <alignment horizontal="justify" vertical="justify"/>
      <protection hidden="1"/>
    </xf>
    <xf numFmtId="3" fontId="18" fillId="0" borderId="10" xfId="1" applyNumberFormat="1" applyFont="1" applyFill="1" applyBorder="1" applyAlignment="1" applyProtection="1">
      <protection hidden="1"/>
    </xf>
    <xf numFmtId="3" fontId="6" fillId="0" borderId="2" xfId="1" applyNumberFormat="1" applyFont="1" applyFill="1" applyBorder="1" applyAlignment="1" applyProtection="1">
      <protection hidden="1"/>
    </xf>
    <xf numFmtId="171" fontId="6" fillId="0" borderId="10" xfId="1" applyNumberFormat="1" applyFont="1" applyFill="1" applyBorder="1" applyAlignment="1" applyProtection="1">
      <alignment wrapText="1"/>
      <protection hidden="1"/>
    </xf>
    <xf numFmtId="166" fontId="6" fillId="0" borderId="2" xfId="1" applyNumberFormat="1" applyFont="1" applyFill="1" applyBorder="1" applyAlignment="1" applyProtection="1">
      <alignment wrapText="1"/>
      <protection hidden="1"/>
    </xf>
    <xf numFmtId="172" fontId="6" fillId="0" borderId="9" xfId="1" applyNumberFormat="1" applyFont="1" applyFill="1" applyBorder="1" applyAlignment="1" applyProtection="1">
      <alignment wrapText="1"/>
      <protection hidden="1"/>
    </xf>
    <xf numFmtId="166" fontId="30" fillId="0" borderId="2" xfId="1" applyNumberFormat="1" applyFont="1" applyFill="1" applyBorder="1" applyAlignment="1" applyProtection="1">
      <alignment horizontal="justify" vertical="justify" wrapText="1"/>
      <protection hidden="1"/>
    </xf>
    <xf numFmtId="166" fontId="30" fillId="0" borderId="9" xfId="1" applyNumberFormat="1" applyFont="1" applyFill="1" applyBorder="1" applyAlignment="1" applyProtection="1">
      <alignment horizontal="justify" vertical="justify" wrapText="1"/>
      <protection hidden="1"/>
    </xf>
    <xf numFmtId="166" fontId="6" fillId="0" borderId="9" xfId="1" applyNumberFormat="1" applyFont="1" applyFill="1" applyBorder="1" applyAlignment="1" applyProtection="1">
      <alignment horizontal="justify" vertical="justify" wrapText="1"/>
      <protection hidden="1"/>
    </xf>
    <xf numFmtId="166" fontId="30" fillId="0" borderId="3" xfId="1" applyNumberFormat="1" applyFont="1" applyFill="1" applyBorder="1" applyAlignment="1" applyProtection="1">
      <alignment horizontal="justify" vertical="justify" wrapText="1"/>
      <protection hidden="1"/>
    </xf>
    <xf numFmtId="0" fontId="25" fillId="0" borderId="10" xfId="1" applyNumberFormat="1" applyFont="1" applyFill="1" applyBorder="1" applyAlignment="1" applyProtection="1">
      <alignment horizontal="justify" vertical="justify" wrapText="1"/>
      <protection hidden="1"/>
    </xf>
    <xf numFmtId="0" fontId="25" fillId="0" borderId="1" xfId="1" applyNumberFormat="1" applyFont="1" applyFill="1" applyBorder="1" applyAlignment="1" applyProtection="1">
      <alignment horizontal="justify" vertical="justify" wrapText="1"/>
      <protection hidden="1"/>
    </xf>
    <xf numFmtId="169" fontId="6" fillId="0" borderId="1" xfId="1" applyNumberFormat="1" applyFont="1" applyFill="1" applyBorder="1" applyAlignment="1" applyProtection="1">
      <alignment horizontal="justify" vertical="justify" wrapText="1"/>
      <protection hidden="1"/>
    </xf>
    <xf numFmtId="166" fontId="6" fillId="0" borderId="3" xfId="1" applyNumberFormat="1" applyFont="1" applyFill="1" applyBorder="1" applyAlignment="1" applyProtection="1">
      <alignment horizontal="justify" vertical="justify" wrapText="1"/>
      <protection hidden="1"/>
    </xf>
    <xf numFmtId="169" fontId="6" fillId="0" borderId="10" xfId="1" applyNumberFormat="1" applyFont="1" applyFill="1" applyBorder="1" applyAlignment="1" applyProtection="1">
      <alignment horizontal="justify" vertical="justify" wrapText="1"/>
      <protection hidden="1"/>
    </xf>
    <xf numFmtId="0" fontId="21" fillId="0" borderId="10" xfId="1" applyNumberFormat="1" applyFont="1" applyFill="1" applyBorder="1" applyAlignment="1" applyProtection="1">
      <alignment horizontal="justify" vertical="justify" wrapText="1"/>
      <protection hidden="1"/>
    </xf>
    <xf numFmtId="0" fontId="21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6" fillId="0" borderId="2" xfId="1" applyNumberFormat="1" applyFont="1" applyFill="1" applyBorder="1" applyAlignment="1" applyProtection="1">
      <alignment horizontal="justify" vertical="justify" wrapText="1"/>
      <protection hidden="1"/>
    </xf>
    <xf numFmtId="169" fontId="6" fillId="0" borderId="2" xfId="1" applyNumberFormat="1" applyFont="1" applyFill="1" applyBorder="1" applyAlignment="1" applyProtection="1">
      <alignment horizontal="justify" vertical="justify" wrapText="1"/>
      <protection hidden="1"/>
    </xf>
    <xf numFmtId="0" fontId="6" fillId="0" borderId="9" xfId="1" applyNumberFormat="1" applyFont="1" applyFill="1" applyBorder="1" applyAlignment="1" applyProtection="1">
      <alignment horizontal="justify" vertical="justify" wrapText="1"/>
      <protection hidden="1"/>
    </xf>
    <xf numFmtId="4" fontId="23" fillId="0" borderId="0" xfId="1" applyNumberFormat="1" applyFont="1" applyFill="1" applyBorder="1" applyAlignment="1" applyProtection="1">
      <protection hidden="1"/>
    </xf>
    <xf numFmtId="0" fontId="6" fillId="0" borderId="10" xfId="1" applyNumberFormat="1" applyFont="1" applyFill="1" applyBorder="1" applyAlignment="1" applyProtection="1">
      <alignment horizontal="justify" vertical="justify" wrapText="1"/>
      <protection hidden="1"/>
    </xf>
    <xf numFmtId="0" fontId="18" fillId="0" borderId="0" xfId="1" applyFont="1"/>
    <xf numFmtId="0" fontId="31" fillId="0" borderId="0" xfId="1" applyNumberFormat="1" applyFont="1" applyFill="1" applyBorder="1" applyAlignment="1" applyProtection="1">
      <protection hidden="1"/>
    </xf>
    <xf numFmtId="0" fontId="32" fillId="0" borderId="22" xfId="1" applyFont="1" applyBorder="1" applyAlignment="1" applyProtection="1">
      <alignment horizontal="justify" vertical="justify"/>
      <protection hidden="1"/>
    </xf>
    <xf numFmtId="0" fontId="24" fillId="0" borderId="10" xfId="1" applyNumberFormat="1" applyFont="1" applyFill="1" applyBorder="1" applyAlignment="1" applyProtection="1">
      <alignment horizontal="justify" vertical="justify" wrapText="1"/>
      <protection hidden="1"/>
    </xf>
    <xf numFmtId="0" fontId="21" fillId="0" borderId="9" xfId="1" applyNumberFormat="1" applyFont="1" applyFill="1" applyBorder="1" applyAlignment="1" applyProtection="1">
      <alignment vertical="justify" wrapText="1"/>
      <protection hidden="1"/>
    </xf>
    <xf numFmtId="0" fontId="21" fillId="0" borderId="10" xfId="1" applyNumberFormat="1" applyFont="1" applyFill="1" applyBorder="1" applyAlignment="1" applyProtection="1">
      <alignment vertical="justify" wrapText="1"/>
      <protection hidden="1"/>
    </xf>
    <xf numFmtId="4" fontId="26" fillId="0" borderId="4" xfId="1" applyNumberFormat="1" applyFont="1" applyFill="1" applyBorder="1" applyAlignment="1" applyProtection="1">
      <protection hidden="1"/>
    </xf>
    <xf numFmtId="4" fontId="18" fillId="0" borderId="23" xfId="1" applyNumberFormat="1" applyFont="1" applyFill="1" applyBorder="1" applyAlignment="1" applyProtection="1">
      <protection hidden="1"/>
    </xf>
    <xf numFmtId="3" fontId="4" fillId="0" borderId="23" xfId="1" applyNumberFormat="1" applyFont="1" applyFill="1" applyBorder="1" applyAlignment="1" applyProtection="1">
      <protection hidden="1"/>
    </xf>
    <xf numFmtId="3" fontId="5" fillId="0" borderId="24" xfId="1" applyNumberFormat="1" applyFont="1" applyFill="1" applyBorder="1" applyAlignment="1" applyProtection="1">
      <protection hidden="1"/>
    </xf>
    <xf numFmtId="171" fontId="5" fillId="0" borderId="23" xfId="1" applyNumberFormat="1" applyFont="1" applyFill="1" applyBorder="1" applyAlignment="1" applyProtection="1">
      <alignment wrapText="1"/>
      <protection hidden="1"/>
    </xf>
    <xf numFmtId="166" fontId="5" fillId="0" borderId="24" xfId="1" applyNumberFormat="1" applyFont="1" applyFill="1" applyBorder="1" applyAlignment="1" applyProtection="1">
      <alignment wrapText="1"/>
      <protection hidden="1"/>
    </xf>
    <xf numFmtId="166" fontId="6" fillId="0" borderId="4" xfId="1" applyNumberFormat="1" applyFont="1" applyFill="1" applyBorder="1" applyAlignment="1" applyProtection="1">
      <alignment horizontal="right" wrapText="1"/>
      <protection hidden="1"/>
    </xf>
    <xf numFmtId="167" fontId="6" fillId="0" borderId="23" xfId="1" applyNumberFormat="1" applyFont="1" applyFill="1" applyBorder="1" applyAlignment="1" applyProtection="1">
      <alignment horizontal="right" wrapText="1"/>
      <protection hidden="1"/>
    </xf>
    <xf numFmtId="168" fontId="6" fillId="0" borderId="23" xfId="1" applyNumberFormat="1" applyFont="1" applyFill="1" applyBorder="1" applyAlignment="1" applyProtection="1">
      <alignment wrapText="1"/>
      <protection hidden="1"/>
    </xf>
    <xf numFmtId="172" fontId="5" fillId="0" borderId="25" xfId="1" applyNumberFormat="1" applyFont="1" applyFill="1" applyBorder="1" applyAlignment="1" applyProtection="1">
      <alignment wrapText="1"/>
      <protection hidden="1"/>
    </xf>
    <xf numFmtId="166" fontId="6" fillId="0" borderId="4" xfId="1" applyNumberFormat="1" applyFont="1" applyFill="1" applyBorder="1" applyAlignment="1" applyProtection="1">
      <alignment wrapText="1"/>
      <protection hidden="1"/>
    </xf>
    <xf numFmtId="0" fontId="31" fillId="0" borderId="0" xfId="1" applyNumberFormat="1" applyFont="1" applyFill="1" applyAlignment="1" applyProtection="1">
      <protection hidden="1"/>
    </xf>
    <xf numFmtId="0" fontId="6" fillId="0" borderId="1" xfId="1" applyNumberFormat="1" applyFont="1" applyFill="1" applyBorder="1" applyAlignment="1" applyProtection="1">
      <alignment horizontal="center" vertical="top" wrapText="1"/>
      <protection hidden="1"/>
    </xf>
    <xf numFmtId="0" fontId="18" fillId="0" borderId="1" xfId="1" applyNumberFormat="1" applyFont="1" applyFill="1" applyBorder="1" applyAlignment="1" applyProtection="1">
      <alignment horizontal="center" vertical="top" wrapText="1"/>
      <protection hidden="1"/>
    </xf>
    <xf numFmtId="0" fontId="6" fillId="0" borderId="1" xfId="1" applyNumberFormat="1" applyFont="1" applyFill="1" applyBorder="1" applyAlignment="1" applyProtection="1">
      <alignment horizontal="center" wrapText="1"/>
      <protection hidden="1"/>
    </xf>
    <xf numFmtId="0" fontId="6" fillId="0" borderId="1" xfId="1" applyNumberFormat="1" applyFont="1" applyFill="1" applyBorder="1" applyAlignment="1" applyProtection="1">
      <alignment horizontal="right" vertical="top" wrapText="1"/>
      <protection hidden="1"/>
    </xf>
    <xf numFmtId="0" fontId="18" fillId="0" borderId="0" xfId="1" applyNumberFormat="1" applyFont="1" applyFill="1" applyAlignment="1" applyProtection="1">
      <protection hidden="1"/>
    </xf>
    <xf numFmtId="0" fontId="18" fillId="0" borderId="0" xfId="1" applyNumberFormat="1" applyFont="1" applyFill="1" applyAlignment="1" applyProtection="1">
      <alignment horizontal="center" vertical="top"/>
      <protection hidden="1"/>
    </xf>
    <xf numFmtId="4" fontId="18" fillId="0" borderId="0" xfId="1" applyNumberFormat="1" applyFont="1" applyFill="1" applyAlignment="1" applyProtection="1">
      <alignment horizontal="center" vertical="top"/>
      <protection hidden="1"/>
    </xf>
    <xf numFmtId="0" fontId="18" fillId="0" borderId="0" xfId="1" applyNumberFormat="1" applyFont="1" applyFill="1" applyAlignment="1" applyProtection="1">
      <alignment horizontal="right" vertical="top"/>
      <protection hidden="1"/>
    </xf>
    <xf numFmtId="0" fontId="18" fillId="0" borderId="0" xfId="1" applyNumberFormat="1" applyFont="1" applyFill="1" applyAlignment="1" applyProtection="1">
      <alignment horizontal="center"/>
      <protection hidden="1"/>
    </xf>
    <xf numFmtId="0" fontId="18" fillId="0" borderId="0" xfId="1" applyNumberFormat="1" applyFont="1" applyFill="1" applyBorder="1" applyAlignment="1" applyProtection="1">
      <alignment horizontal="center"/>
      <protection hidden="1"/>
    </xf>
    <xf numFmtId="0" fontId="32" fillId="0" borderId="0" xfId="1" applyNumberFormat="1" applyFont="1" applyFill="1" applyAlignment="1" applyProtection="1">
      <alignment horizontal="justify" vertical="justify"/>
      <protection hidden="1"/>
    </xf>
    <xf numFmtId="0" fontId="4" fillId="0" borderId="0" xfId="1" applyAlignment="1">
      <alignment wrapText="1"/>
    </xf>
    <xf numFmtId="0" fontId="4" fillId="0" borderId="0" xfId="1" applyFont="1" applyAlignment="1">
      <alignment horizontal="left" wrapText="1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justify" vertical="justify"/>
    </xf>
    <xf numFmtId="0" fontId="32" fillId="0" borderId="0" xfId="1" applyFont="1" applyAlignment="1">
      <alignment horizontal="right"/>
    </xf>
    <xf numFmtId="0" fontId="4" fillId="0" borderId="0" xfId="1" applyFont="1" applyAlignment="1">
      <alignment horizontal="right" vertical="justify"/>
    </xf>
    <xf numFmtId="0" fontId="20" fillId="0" borderId="0" xfId="1" applyFont="1" applyAlignment="1">
      <alignment horizontal="right" vertical="justify"/>
    </xf>
    <xf numFmtId="0" fontId="33" fillId="0" borderId="0" xfId="5"/>
    <xf numFmtId="0" fontId="33" fillId="0" borderId="0" xfId="5" applyFill="1"/>
    <xf numFmtId="0" fontId="34" fillId="0" borderId="26" xfId="5" applyNumberFormat="1" applyFont="1" applyFill="1" applyBorder="1" applyAlignment="1" applyProtection="1">
      <protection hidden="1"/>
    </xf>
    <xf numFmtId="0" fontId="34" fillId="0" borderId="27" xfId="5" applyNumberFormat="1" applyFont="1" applyFill="1" applyBorder="1" applyAlignment="1" applyProtection="1">
      <protection hidden="1"/>
    </xf>
    <xf numFmtId="173" fontId="34" fillId="0" borderId="27" xfId="5" applyNumberFormat="1" applyFont="1" applyFill="1" applyBorder="1" applyAlignment="1" applyProtection="1">
      <protection hidden="1"/>
    </xf>
    <xf numFmtId="0" fontId="35" fillId="0" borderId="27" xfId="5" applyNumberFormat="1" applyFont="1" applyFill="1" applyBorder="1" applyAlignment="1" applyProtection="1">
      <protection hidden="1"/>
    </xf>
    <xf numFmtId="0" fontId="33" fillId="0" borderId="27" xfId="5" applyNumberFormat="1" applyFont="1" applyFill="1" applyBorder="1" applyAlignment="1" applyProtection="1">
      <protection hidden="1"/>
    </xf>
    <xf numFmtId="0" fontId="33" fillId="0" borderId="27" xfId="5" applyFill="1" applyBorder="1" applyProtection="1">
      <protection hidden="1"/>
    </xf>
    <xf numFmtId="0" fontId="33" fillId="0" borderId="28" xfId="5" applyFill="1" applyBorder="1" applyProtection="1">
      <protection hidden="1"/>
    </xf>
    <xf numFmtId="0" fontId="35" fillId="0" borderId="0" xfId="5" applyNumberFormat="1" applyFont="1" applyFill="1" applyBorder="1" applyAlignment="1" applyProtection="1">
      <protection hidden="1"/>
    </xf>
    <xf numFmtId="0" fontId="4" fillId="0" borderId="0" xfId="5" applyFont="1"/>
    <xf numFmtId="173" fontId="4" fillId="0" borderId="1" xfId="5" applyNumberFormat="1" applyFont="1" applyFill="1" applyBorder="1" applyAlignment="1" applyProtection="1">
      <protection hidden="1"/>
    </xf>
    <xf numFmtId="2" fontId="4" fillId="0" borderId="1" xfId="5" applyNumberFormat="1" applyFont="1" applyFill="1" applyBorder="1" applyAlignment="1" applyProtection="1">
      <protection hidden="1"/>
    </xf>
    <xf numFmtId="0" fontId="4" fillId="0" borderId="1" xfId="5" applyNumberFormat="1" applyFont="1" applyFill="1" applyBorder="1" applyAlignment="1" applyProtection="1">
      <alignment horizontal="right"/>
      <protection hidden="1"/>
    </xf>
    <xf numFmtId="0" fontId="4" fillId="0" borderId="1" xfId="5" applyNumberFormat="1" applyFont="1" applyFill="1" applyBorder="1" applyAlignment="1" applyProtection="1">
      <alignment horizontal="center"/>
      <protection hidden="1"/>
    </xf>
    <xf numFmtId="0" fontId="17" fillId="0" borderId="0" xfId="5" applyNumberFormat="1" applyFont="1" applyFill="1" applyBorder="1" applyAlignment="1" applyProtection="1">
      <protection hidden="1"/>
    </xf>
    <xf numFmtId="166" fontId="4" fillId="0" borderId="1" xfId="5" applyNumberFormat="1" applyFont="1" applyFill="1" applyBorder="1" applyAlignment="1" applyProtection="1">
      <protection hidden="1"/>
    </xf>
    <xf numFmtId="166" fontId="4" fillId="0" borderId="1" xfId="5" applyNumberFormat="1" applyFont="1" applyFill="1" applyBorder="1" applyAlignment="1" applyProtection="1">
      <alignment horizontal="right"/>
      <protection hidden="1"/>
    </xf>
    <xf numFmtId="168" fontId="4" fillId="0" borderId="1" xfId="5" applyNumberFormat="1" applyFont="1" applyFill="1" applyBorder="1" applyAlignment="1" applyProtection="1">
      <protection hidden="1"/>
    </xf>
    <xf numFmtId="167" fontId="4" fillId="0" borderId="1" xfId="5" applyNumberFormat="1" applyFont="1" applyFill="1" applyBorder="1" applyAlignment="1" applyProtection="1">
      <alignment horizontal="right"/>
      <protection hidden="1"/>
    </xf>
    <xf numFmtId="0" fontId="33" fillId="0" borderId="1" xfId="5" applyBorder="1"/>
    <xf numFmtId="0" fontId="35" fillId="0" borderId="1" xfId="5" applyNumberFormat="1" applyFont="1" applyFill="1" applyBorder="1" applyAlignment="1" applyProtection="1">
      <protection hidden="1"/>
    </xf>
    <xf numFmtId="173" fontId="4" fillId="0" borderId="5" xfId="5" applyNumberFormat="1" applyFont="1" applyFill="1" applyBorder="1" applyAlignment="1" applyProtection="1">
      <protection hidden="1"/>
    </xf>
    <xf numFmtId="166" fontId="4" fillId="0" borderId="5" xfId="5" applyNumberFormat="1" applyFont="1" applyFill="1" applyBorder="1" applyAlignment="1" applyProtection="1">
      <protection hidden="1"/>
    </xf>
    <xf numFmtId="166" fontId="4" fillId="0" borderId="5" xfId="5" applyNumberFormat="1" applyFont="1" applyFill="1" applyBorder="1" applyAlignment="1" applyProtection="1">
      <alignment horizontal="right"/>
      <protection hidden="1"/>
    </xf>
    <xf numFmtId="168" fontId="4" fillId="0" borderId="5" xfId="5" applyNumberFormat="1" applyFont="1" applyFill="1" applyBorder="1" applyAlignment="1" applyProtection="1">
      <protection hidden="1"/>
    </xf>
    <xf numFmtId="167" fontId="4" fillId="0" borderId="5" xfId="5" applyNumberFormat="1" applyFont="1" applyFill="1" applyBorder="1" applyAlignment="1" applyProtection="1">
      <alignment horizontal="right"/>
      <protection hidden="1"/>
    </xf>
    <xf numFmtId="0" fontId="4" fillId="0" borderId="5" xfId="5" applyNumberFormat="1" applyFont="1" applyFill="1" applyBorder="1" applyAlignment="1" applyProtection="1">
      <alignment wrapText="1"/>
      <protection hidden="1"/>
    </xf>
    <xf numFmtId="0" fontId="35" fillId="0" borderId="5" xfId="5" applyNumberFormat="1" applyFont="1" applyFill="1" applyBorder="1" applyAlignment="1" applyProtection="1">
      <protection hidden="1"/>
    </xf>
    <xf numFmtId="0" fontId="4" fillId="0" borderId="9" xfId="5" applyNumberFormat="1" applyFont="1" applyFill="1" applyBorder="1" applyAlignment="1" applyProtection="1">
      <alignment wrapText="1"/>
      <protection hidden="1"/>
    </xf>
    <xf numFmtId="0" fontId="4" fillId="0" borderId="10" xfId="5" applyNumberFormat="1" applyFont="1" applyFill="1" applyBorder="1" applyAlignment="1" applyProtection="1">
      <alignment wrapText="1"/>
      <protection hidden="1"/>
    </xf>
    <xf numFmtId="0" fontId="4" fillId="0" borderId="1" xfId="5" applyNumberFormat="1" applyFont="1" applyFill="1" applyBorder="1" applyAlignment="1" applyProtection="1">
      <alignment wrapText="1"/>
      <protection hidden="1"/>
    </xf>
    <xf numFmtId="173" fontId="4" fillId="0" borderId="11" xfId="5" applyNumberFormat="1" applyFont="1" applyFill="1" applyBorder="1" applyAlignment="1" applyProtection="1">
      <protection hidden="1"/>
    </xf>
    <xf numFmtId="0" fontId="4" fillId="0" borderId="3" xfId="5" applyNumberFormat="1" applyFont="1" applyFill="1" applyBorder="1" applyAlignment="1" applyProtection="1">
      <alignment wrapText="1"/>
      <protection hidden="1"/>
    </xf>
    <xf numFmtId="174" fontId="4" fillId="0" borderId="1" xfId="5" applyNumberFormat="1" applyFont="1" applyFill="1" applyBorder="1" applyAlignment="1" applyProtection="1">
      <alignment horizontal="right"/>
      <protection hidden="1"/>
    </xf>
    <xf numFmtId="175" fontId="4" fillId="0" borderId="1" xfId="5" applyNumberFormat="1" applyFont="1" applyFill="1" applyBorder="1" applyAlignment="1" applyProtection="1">
      <protection hidden="1"/>
    </xf>
    <xf numFmtId="0" fontId="4" fillId="0" borderId="3" xfId="5" applyNumberFormat="1" applyFont="1" applyFill="1" applyBorder="1" applyProtection="1">
      <protection hidden="1"/>
    </xf>
    <xf numFmtId="2" fontId="4" fillId="0" borderId="1" xfId="5" applyNumberFormat="1" applyFont="1" applyFill="1" applyBorder="1" applyAlignment="1" applyProtection="1">
      <alignment wrapText="1"/>
      <protection hidden="1"/>
    </xf>
    <xf numFmtId="49" fontId="4" fillId="0" borderId="1" xfId="5" applyNumberFormat="1" applyFont="1" applyFill="1" applyBorder="1" applyAlignment="1" applyProtection="1">
      <alignment horizontal="right" wrapText="1"/>
      <protection hidden="1"/>
    </xf>
    <xf numFmtId="0" fontId="4" fillId="0" borderId="1" xfId="5" applyNumberFormat="1" applyFont="1" applyFill="1" applyBorder="1" applyAlignment="1" applyProtection="1">
      <alignment horizontal="right" wrapText="1"/>
      <protection hidden="1"/>
    </xf>
    <xf numFmtId="173" fontId="35" fillId="0" borderId="1" xfId="5" applyNumberFormat="1" applyFont="1" applyFill="1" applyBorder="1" applyAlignment="1" applyProtection="1">
      <protection hidden="1"/>
    </xf>
    <xf numFmtId="166" fontId="35" fillId="0" borderId="1" xfId="5" applyNumberFormat="1" applyFont="1" applyFill="1" applyBorder="1" applyAlignment="1" applyProtection="1">
      <protection hidden="1"/>
    </xf>
    <xf numFmtId="167" fontId="15" fillId="0" borderId="1" xfId="5" applyNumberFormat="1" applyFont="1" applyFill="1" applyBorder="1" applyAlignment="1" applyProtection="1">
      <alignment horizontal="right"/>
      <protection hidden="1"/>
    </xf>
    <xf numFmtId="173" fontId="33" fillId="0" borderId="11" xfId="5" applyNumberFormat="1" applyFont="1" applyFill="1" applyBorder="1" applyAlignment="1" applyProtection="1">
      <protection hidden="1"/>
    </xf>
    <xf numFmtId="173" fontId="33" fillId="0" borderId="1" xfId="5" applyNumberFormat="1" applyFont="1" applyFill="1" applyBorder="1" applyAlignment="1" applyProtection="1">
      <protection hidden="1"/>
    </xf>
    <xf numFmtId="49" fontId="4" fillId="0" borderId="1" xfId="5" applyNumberFormat="1" applyFont="1" applyFill="1" applyBorder="1" applyAlignment="1" applyProtection="1">
      <alignment horizontal="right"/>
      <protection hidden="1"/>
    </xf>
    <xf numFmtId="0" fontId="33" fillId="0" borderId="3" xfId="5" applyNumberFormat="1" applyFill="1" applyBorder="1" applyProtection="1">
      <protection hidden="1"/>
    </xf>
    <xf numFmtId="166" fontId="33" fillId="0" borderId="1" xfId="5" applyNumberFormat="1" applyFont="1" applyFill="1" applyBorder="1" applyAlignment="1" applyProtection="1">
      <alignment horizontal="right"/>
      <protection hidden="1"/>
    </xf>
    <xf numFmtId="168" fontId="33" fillId="0" borderId="1" xfId="5" applyNumberFormat="1" applyFont="1" applyFill="1" applyBorder="1" applyAlignment="1" applyProtection="1">
      <protection hidden="1"/>
    </xf>
    <xf numFmtId="0" fontId="33" fillId="0" borderId="1" xfId="5" applyNumberFormat="1" applyFont="1" applyFill="1" applyBorder="1" applyAlignment="1" applyProtection="1">
      <alignment wrapText="1"/>
      <protection hidden="1"/>
    </xf>
    <xf numFmtId="0" fontId="33" fillId="0" borderId="3" xfId="5" applyNumberFormat="1" applyFont="1" applyFill="1" applyBorder="1" applyAlignment="1" applyProtection="1">
      <alignment wrapText="1"/>
      <protection hidden="1"/>
    </xf>
    <xf numFmtId="0" fontId="35" fillId="0" borderId="10" xfId="5" applyNumberFormat="1" applyFont="1" applyFill="1" applyBorder="1" applyAlignment="1" applyProtection="1">
      <alignment wrapText="1"/>
      <protection hidden="1"/>
    </xf>
    <xf numFmtId="0" fontId="35" fillId="0" borderId="1" xfId="5" applyNumberFormat="1" applyFont="1" applyFill="1" applyBorder="1" applyAlignment="1" applyProtection="1">
      <alignment wrapText="1"/>
      <protection hidden="1"/>
    </xf>
    <xf numFmtId="0" fontId="35" fillId="0" borderId="3" xfId="5" applyNumberFormat="1" applyFont="1" applyFill="1" applyBorder="1" applyAlignment="1" applyProtection="1">
      <alignment wrapText="1"/>
      <protection hidden="1"/>
    </xf>
    <xf numFmtId="173" fontId="4" fillId="0" borderId="1" xfId="5" applyNumberFormat="1" applyFont="1" applyFill="1" applyBorder="1" applyAlignment="1" applyProtection="1">
      <alignment wrapText="1"/>
      <protection hidden="1"/>
    </xf>
    <xf numFmtId="0" fontId="4" fillId="0" borderId="1" xfId="5" applyNumberFormat="1" applyFont="1" applyFill="1" applyBorder="1" applyAlignment="1" applyProtection="1">
      <alignment horizontal="left" wrapText="1"/>
      <protection hidden="1"/>
    </xf>
    <xf numFmtId="173" fontId="33" fillId="0" borderId="29" xfId="5" applyNumberFormat="1" applyFont="1" applyFill="1" applyBorder="1" applyAlignment="1" applyProtection="1">
      <protection hidden="1"/>
    </xf>
    <xf numFmtId="2" fontId="33" fillId="0" borderId="4" xfId="5" applyNumberFormat="1" applyFont="1" applyFill="1" applyBorder="1" applyAlignment="1" applyProtection="1">
      <protection hidden="1"/>
    </xf>
    <xf numFmtId="173" fontId="33" fillId="0" borderId="4" xfId="5" applyNumberFormat="1" applyFont="1" applyFill="1" applyBorder="1" applyAlignment="1" applyProtection="1">
      <protection hidden="1"/>
    </xf>
    <xf numFmtId="173" fontId="4" fillId="0" borderId="4" xfId="5" applyNumberFormat="1" applyFont="1" applyFill="1" applyBorder="1" applyAlignment="1" applyProtection="1">
      <protection hidden="1"/>
    </xf>
    <xf numFmtId="173" fontId="35" fillId="0" borderId="4" xfId="5" applyNumberFormat="1" applyFont="1" applyFill="1" applyBorder="1" applyAlignment="1" applyProtection="1">
      <protection hidden="1"/>
    </xf>
    <xf numFmtId="166" fontId="35" fillId="0" borderId="4" xfId="5" applyNumberFormat="1" applyFont="1" applyFill="1" applyBorder="1" applyAlignment="1" applyProtection="1">
      <protection hidden="1"/>
    </xf>
    <xf numFmtId="166" fontId="33" fillId="0" borderId="4" xfId="5" applyNumberFormat="1" applyFont="1" applyFill="1" applyBorder="1" applyAlignment="1" applyProtection="1">
      <alignment horizontal="right"/>
      <protection hidden="1"/>
    </xf>
    <xf numFmtId="168" fontId="33" fillId="0" borderId="4" xfId="5" applyNumberFormat="1" applyFont="1" applyFill="1" applyBorder="1" applyAlignment="1" applyProtection="1">
      <protection hidden="1"/>
    </xf>
    <xf numFmtId="167" fontId="15" fillId="0" borderId="4" xfId="5" applyNumberFormat="1" applyFont="1" applyFill="1" applyBorder="1" applyAlignment="1" applyProtection="1">
      <alignment horizontal="right"/>
      <protection hidden="1"/>
    </xf>
    <xf numFmtId="0" fontId="34" fillId="0" borderId="13" xfId="5" applyNumberFormat="1" applyFont="1" applyFill="1" applyBorder="1" applyAlignment="1" applyProtection="1">
      <alignment horizontal="center" vertical="center" wrapText="1"/>
      <protection hidden="1"/>
    </xf>
    <xf numFmtId="0" fontId="34" fillId="0" borderId="14" xfId="5" applyNumberFormat="1" applyFont="1" applyFill="1" applyBorder="1" applyAlignment="1" applyProtection="1">
      <alignment horizontal="center" vertical="center" wrapText="1"/>
      <protection hidden="1"/>
    </xf>
    <xf numFmtId="0" fontId="34" fillId="0" borderId="14" xfId="5" applyNumberFormat="1" applyFont="1" applyFill="1" applyBorder="1" applyAlignment="1" applyProtection="1">
      <alignment horizontal="center" vertical="center"/>
      <protection hidden="1"/>
    </xf>
    <xf numFmtId="0" fontId="34" fillId="0" borderId="0" xfId="5" applyNumberFormat="1" applyFont="1" applyFill="1" applyBorder="1" applyAlignment="1" applyProtection="1">
      <protection hidden="1"/>
    </xf>
    <xf numFmtId="0" fontId="33" fillId="0" borderId="0" xfId="5" applyFill="1" applyBorder="1" applyProtection="1">
      <protection hidden="1"/>
    </xf>
    <xf numFmtId="0" fontId="34" fillId="0" borderId="0" xfId="5" applyNumberFormat="1" applyFont="1" applyFill="1" applyAlignment="1" applyProtection="1">
      <protection hidden="1"/>
    </xf>
    <xf numFmtId="0" fontId="33" fillId="0" borderId="0" xfId="5" applyFill="1" applyProtection="1">
      <protection hidden="1"/>
    </xf>
    <xf numFmtId="0" fontId="34" fillId="0" borderId="0" xfId="5" applyNumberFormat="1" applyFont="1" applyFill="1" applyAlignment="1" applyProtection="1">
      <alignment horizontal="center"/>
      <protection hidden="1"/>
    </xf>
    <xf numFmtId="0" fontId="35" fillId="0" borderId="0" xfId="5" applyNumberFormat="1" applyFont="1" applyFill="1" applyAlignment="1" applyProtection="1">
      <alignment horizontal="right"/>
      <protection hidden="1"/>
    </xf>
    <xf numFmtId="0" fontId="33" fillId="0" borderId="0" xfId="5" applyNumberFormat="1" applyFont="1" applyFill="1" applyAlignment="1" applyProtection="1">
      <protection hidden="1"/>
    </xf>
    <xf numFmtId="0" fontId="35" fillId="0" borderId="0" xfId="5" applyNumberFormat="1" applyFont="1" applyFill="1" applyAlignment="1" applyProtection="1">
      <protection hidden="1"/>
    </xf>
    <xf numFmtId="49" fontId="33" fillId="0" borderId="0" xfId="5" applyNumberFormat="1" applyFill="1" applyAlignment="1" applyProtection="1">
      <alignment horizontal="center"/>
      <protection hidden="1"/>
    </xf>
    <xf numFmtId="49" fontId="36" fillId="0" borderId="0" xfId="5" applyNumberFormat="1" applyFont="1" applyFill="1" applyAlignment="1" applyProtection="1">
      <alignment horizontal="center"/>
      <protection hidden="1"/>
    </xf>
    <xf numFmtId="0" fontId="36" fillId="0" borderId="0" xfId="5" applyNumberFormat="1" applyFont="1" applyFill="1" applyAlignment="1" applyProtection="1">
      <protection hidden="1"/>
    </xf>
    <xf numFmtId="0" fontId="33" fillId="0" borderId="0" xfId="5" applyNumberFormat="1" applyFont="1" applyFill="1" applyAlignment="1" applyProtection="1">
      <alignment horizontal="centerContinuous"/>
      <protection hidden="1"/>
    </xf>
    <xf numFmtId="0" fontId="37" fillId="0" borderId="0" xfId="5" applyNumberFormat="1" applyFont="1" applyFill="1" applyAlignment="1" applyProtection="1">
      <alignment horizontal="centerContinuous"/>
      <protection hidden="1"/>
    </xf>
    <xf numFmtId="0" fontId="36" fillId="0" borderId="0" xfId="5" applyNumberFormat="1" applyFont="1" applyFill="1" applyAlignment="1" applyProtection="1">
      <alignment horizontal="centerContinuous"/>
      <protection hidden="1"/>
    </xf>
    <xf numFmtId="0" fontId="32" fillId="0" borderId="0" xfId="5" applyFont="1" applyFill="1" applyProtection="1">
      <protection hidden="1"/>
    </xf>
    <xf numFmtId="0" fontId="33" fillId="0" borderId="0" xfId="5" applyFill="1" applyAlignment="1" applyProtection="1">
      <alignment horizontal="right"/>
      <protection hidden="1"/>
    </xf>
    <xf numFmtId="0" fontId="2" fillId="0" borderId="0" xfId="0" quotePrefix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10" xfId="1" applyNumberFormat="1" applyFont="1" applyFill="1" applyBorder="1" applyAlignment="1" applyProtection="1">
      <alignment horizontal="left" vertical="justify" wrapText="1"/>
      <protection hidden="1"/>
    </xf>
    <xf numFmtId="0" fontId="5" fillId="0" borderId="9" xfId="1" applyNumberFormat="1" applyFont="1" applyFill="1" applyBorder="1" applyAlignment="1" applyProtection="1">
      <alignment horizontal="left" vertical="justify" wrapText="1"/>
      <protection hidden="1"/>
    </xf>
    <xf numFmtId="0" fontId="5" fillId="0" borderId="2" xfId="1" applyNumberFormat="1" applyFont="1" applyFill="1" applyBorder="1" applyAlignment="1" applyProtection="1">
      <alignment horizontal="left" vertical="justify" wrapText="1"/>
      <protection hidden="1"/>
    </xf>
    <xf numFmtId="166" fontId="6" fillId="0" borderId="12" xfId="1" applyNumberFormat="1" applyFont="1" applyFill="1" applyBorder="1" applyAlignment="1" applyProtection="1">
      <alignment horizontal="left" vertical="justify" wrapText="1"/>
      <protection hidden="1"/>
    </xf>
    <xf numFmtId="166" fontId="6" fillId="0" borderId="9" xfId="1" applyNumberFormat="1" applyFont="1" applyFill="1" applyBorder="1" applyAlignment="1" applyProtection="1">
      <alignment horizontal="left" vertical="justify" wrapText="1"/>
      <protection hidden="1"/>
    </xf>
    <xf numFmtId="166" fontId="6" fillId="0" borderId="2" xfId="1" applyNumberFormat="1" applyFont="1" applyFill="1" applyBorder="1" applyAlignment="1" applyProtection="1">
      <alignment horizontal="left" vertical="justify" wrapText="1"/>
      <protection hidden="1"/>
    </xf>
    <xf numFmtId="0" fontId="5" fillId="0" borderId="0" xfId="1" applyFont="1" applyAlignment="1">
      <alignment horizontal="center"/>
    </xf>
    <xf numFmtId="166" fontId="5" fillId="0" borderId="9" xfId="1" applyNumberFormat="1" applyFont="1" applyFill="1" applyBorder="1" applyAlignment="1" applyProtection="1">
      <alignment horizontal="left" vertical="justify" wrapText="1"/>
      <protection hidden="1"/>
    </xf>
    <xf numFmtId="0" fontId="5" fillId="0" borderId="1" xfId="1" applyNumberFormat="1" applyFont="1" applyFill="1" applyBorder="1" applyAlignment="1" applyProtection="1">
      <alignment horizontal="left" vertical="justify" wrapText="1"/>
      <protection hidden="1"/>
    </xf>
    <xf numFmtId="0" fontId="6" fillId="0" borderId="15" xfId="1" applyNumberFormat="1" applyFont="1" applyFill="1" applyBorder="1" applyAlignment="1" applyProtection="1">
      <alignment horizontal="center" vertical="justify"/>
      <protection hidden="1"/>
    </xf>
    <xf numFmtId="0" fontId="6" fillId="0" borderId="14" xfId="1" applyNumberFormat="1" applyFont="1" applyFill="1" applyBorder="1" applyAlignment="1" applyProtection="1">
      <alignment horizontal="center" vertical="justify"/>
      <protection hidden="1"/>
    </xf>
    <xf numFmtId="166" fontId="6" fillId="0" borderId="3" xfId="1" applyNumberFormat="1" applyFont="1" applyFill="1" applyBorder="1" applyAlignment="1" applyProtection="1">
      <alignment horizontal="left" vertical="justify" wrapText="1"/>
      <protection hidden="1"/>
    </xf>
    <xf numFmtId="166" fontId="6" fillId="0" borderId="1" xfId="1" applyNumberFormat="1" applyFont="1" applyFill="1" applyBorder="1" applyAlignment="1" applyProtection="1">
      <alignment horizontal="left" vertical="justify" wrapText="1"/>
      <protection hidden="1"/>
    </xf>
    <xf numFmtId="0" fontId="6" fillId="0" borderId="9" xfId="1" applyNumberFormat="1" applyFont="1" applyFill="1" applyBorder="1" applyAlignment="1" applyProtection="1">
      <alignment horizontal="left" vertical="justify" wrapText="1"/>
      <protection hidden="1"/>
    </xf>
    <xf numFmtId="0" fontId="6" fillId="0" borderId="10" xfId="1" applyNumberFormat="1" applyFont="1" applyFill="1" applyBorder="1" applyAlignment="1" applyProtection="1">
      <alignment horizontal="left" vertical="justify" wrapText="1"/>
      <protection hidden="1"/>
    </xf>
    <xf numFmtId="0" fontId="6" fillId="0" borderId="2" xfId="1" applyNumberFormat="1" applyFont="1" applyFill="1" applyBorder="1" applyAlignment="1" applyProtection="1">
      <alignment horizontal="left" vertical="justify" wrapText="1"/>
      <protection hidden="1"/>
    </xf>
    <xf numFmtId="0" fontId="6" fillId="0" borderId="8" xfId="1" applyNumberFormat="1" applyFont="1" applyFill="1" applyBorder="1" applyAlignment="1" applyProtection="1">
      <alignment horizontal="left" vertical="justify"/>
      <protection hidden="1"/>
    </xf>
    <xf numFmtId="166" fontId="5" fillId="0" borderId="1" xfId="1" applyNumberFormat="1" applyFont="1" applyFill="1" applyBorder="1" applyAlignment="1" applyProtection="1">
      <alignment horizontal="left" vertical="justify" wrapText="1"/>
      <protection hidden="1"/>
    </xf>
    <xf numFmtId="166" fontId="5" fillId="0" borderId="2" xfId="1" applyNumberFormat="1" applyFont="1" applyFill="1" applyBorder="1" applyAlignment="1" applyProtection="1">
      <alignment horizontal="left" vertical="justify" wrapText="1"/>
      <protection hidden="1"/>
    </xf>
    <xf numFmtId="166" fontId="3" fillId="0" borderId="9" xfId="1" applyNumberFormat="1" applyFont="1" applyFill="1" applyBorder="1" applyAlignment="1" applyProtection="1">
      <alignment horizontal="left" vertical="justify" wrapText="1"/>
      <protection hidden="1"/>
    </xf>
    <xf numFmtId="166" fontId="3" fillId="0" borderId="2" xfId="1" applyNumberFormat="1" applyFont="1" applyFill="1" applyBorder="1" applyAlignment="1" applyProtection="1">
      <alignment horizontal="left" vertical="justify" wrapText="1"/>
      <protection hidden="1"/>
    </xf>
    <xf numFmtId="166" fontId="3" fillId="0" borderId="10" xfId="1" applyNumberFormat="1" applyFont="1" applyFill="1" applyBorder="1" applyAlignment="1" applyProtection="1">
      <alignment horizontal="left" vertical="justify" wrapText="1"/>
      <protection hidden="1"/>
    </xf>
    <xf numFmtId="0" fontId="3" fillId="0" borderId="9" xfId="1" applyNumberFormat="1" applyFont="1" applyFill="1" applyBorder="1" applyAlignment="1" applyProtection="1">
      <alignment horizontal="left" vertical="justify" wrapText="1"/>
      <protection hidden="1"/>
    </xf>
    <xf numFmtId="0" fontId="3" fillId="0" borderId="2" xfId="1" applyNumberFormat="1" applyFont="1" applyFill="1" applyBorder="1" applyAlignment="1" applyProtection="1">
      <alignment horizontal="left" vertical="justify" wrapText="1"/>
      <protection hidden="1"/>
    </xf>
    <xf numFmtId="0" fontId="3" fillId="0" borderId="10" xfId="1" applyNumberFormat="1" applyFont="1" applyFill="1" applyBorder="1" applyAlignment="1" applyProtection="1">
      <alignment horizontal="left" vertical="justify" wrapText="1"/>
      <protection hidden="1"/>
    </xf>
    <xf numFmtId="0" fontId="3" fillId="0" borderId="1" xfId="1" applyNumberFormat="1" applyFont="1" applyFill="1" applyBorder="1" applyAlignment="1" applyProtection="1">
      <alignment horizontal="left" vertical="justify" wrapText="1"/>
      <protection hidden="1"/>
    </xf>
    <xf numFmtId="166" fontId="3" fillId="0" borderId="3" xfId="1" applyNumberFormat="1" applyFont="1" applyFill="1" applyBorder="1" applyAlignment="1" applyProtection="1">
      <alignment horizontal="left" vertical="justify" wrapText="1"/>
      <protection hidden="1"/>
    </xf>
    <xf numFmtId="166" fontId="3" fillId="0" borderId="1" xfId="1" applyNumberFormat="1" applyFont="1" applyFill="1" applyBorder="1" applyAlignment="1" applyProtection="1">
      <alignment horizontal="left" vertical="justify" wrapText="1"/>
      <protection hidden="1"/>
    </xf>
    <xf numFmtId="0" fontId="11" fillId="0" borderId="8" xfId="1" applyNumberFormat="1" applyFont="1" applyFill="1" applyBorder="1" applyAlignment="1" applyProtection="1">
      <alignment horizontal="left" vertical="justify"/>
      <protection hidden="1"/>
    </xf>
    <xf numFmtId="166" fontId="3" fillId="0" borderId="9" xfId="1" applyNumberFormat="1" applyFont="1" applyFill="1" applyBorder="1" applyAlignment="1" applyProtection="1">
      <alignment horizontal="center" vertical="justify" wrapText="1"/>
      <protection hidden="1"/>
    </xf>
    <xf numFmtId="166" fontId="3" fillId="0" borderId="2" xfId="1" applyNumberFormat="1" applyFont="1" applyFill="1" applyBorder="1" applyAlignment="1" applyProtection="1">
      <alignment horizontal="center" vertical="justify" wrapText="1"/>
      <protection hidden="1"/>
    </xf>
    <xf numFmtId="3" fontId="6" fillId="0" borderId="1" xfId="1" applyNumberFormat="1" applyFont="1" applyFill="1" applyBorder="1" applyAlignment="1" applyProtection="1">
      <protection hidden="1"/>
    </xf>
    <xf numFmtId="166" fontId="30" fillId="0" borderId="3" xfId="1" applyNumberFormat="1" applyFont="1" applyFill="1" applyBorder="1" applyAlignment="1" applyProtection="1">
      <alignment horizontal="justify" vertical="justify" wrapText="1"/>
      <protection hidden="1"/>
    </xf>
    <xf numFmtId="166" fontId="30" fillId="0" borderId="12" xfId="1" applyNumberFormat="1" applyFont="1" applyFill="1" applyBorder="1" applyAlignment="1" applyProtection="1">
      <alignment horizontal="justify" vertical="justify" wrapText="1"/>
      <protection hidden="1"/>
    </xf>
    <xf numFmtId="3" fontId="5" fillId="0" borderId="1" xfId="1" applyNumberFormat="1" applyFont="1" applyFill="1" applyBorder="1" applyAlignment="1" applyProtection="1">
      <protection hidden="1"/>
    </xf>
    <xf numFmtId="166" fontId="21" fillId="0" borderId="3" xfId="1" applyNumberFormat="1" applyFont="1" applyFill="1" applyBorder="1" applyAlignment="1" applyProtection="1">
      <alignment horizontal="justify" vertical="justify" wrapText="1"/>
      <protection hidden="1"/>
    </xf>
    <xf numFmtId="166" fontId="21" fillId="0" borderId="12" xfId="1" applyNumberFormat="1" applyFont="1" applyFill="1" applyBorder="1" applyAlignment="1" applyProtection="1">
      <alignment horizontal="justify" vertical="justify" wrapText="1"/>
      <protection hidden="1"/>
    </xf>
    <xf numFmtId="0" fontId="25" fillId="0" borderId="10" xfId="1" applyNumberFormat="1" applyFont="1" applyFill="1" applyBorder="1" applyAlignment="1" applyProtection="1">
      <alignment horizontal="left" vertical="justify" wrapText="1"/>
      <protection hidden="1"/>
    </xf>
    <xf numFmtId="0" fontId="25" fillId="0" borderId="9" xfId="1" applyNumberFormat="1" applyFont="1" applyFill="1" applyBorder="1" applyAlignment="1" applyProtection="1">
      <alignment horizontal="left" vertical="justify" wrapText="1"/>
      <protection hidden="1"/>
    </xf>
    <xf numFmtId="0" fontId="25" fillId="0" borderId="2" xfId="1" applyNumberFormat="1" applyFont="1" applyFill="1" applyBorder="1" applyAlignment="1" applyProtection="1">
      <alignment horizontal="left" vertical="justify" wrapText="1"/>
      <protection hidden="1"/>
    </xf>
    <xf numFmtId="0" fontId="4" fillId="0" borderId="0" xfId="1" applyFont="1" applyAlignment="1">
      <alignment horizontal="center" wrapText="1"/>
    </xf>
    <xf numFmtId="0" fontId="5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5" fillId="0" borderId="10" xfId="1" applyNumberFormat="1" applyFont="1" applyFill="1" applyBorder="1" applyAlignment="1" applyProtection="1">
      <alignment horizontal="justify" vertical="justify" wrapText="1"/>
      <protection hidden="1"/>
    </xf>
    <xf numFmtId="0" fontId="25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25" fillId="0" borderId="10" xfId="1" applyNumberFormat="1" applyFont="1" applyFill="1" applyBorder="1" applyAlignment="1" applyProtection="1">
      <alignment horizontal="justify" vertical="justify" wrapText="1"/>
      <protection hidden="1"/>
    </xf>
    <xf numFmtId="0" fontId="22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22" fillId="0" borderId="10" xfId="1" applyNumberFormat="1" applyFont="1" applyFill="1" applyBorder="1" applyAlignment="1" applyProtection="1">
      <alignment horizontal="justify" vertical="justify" wrapText="1"/>
      <protection hidden="1"/>
    </xf>
    <xf numFmtId="166" fontId="22" fillId="0" borderId="3" xfId="1" applyNumberFormat="1" applyFont="1" applyFill="1" applyBorder="1" applyAlignment="1" applyProtection="1">
      <alignment horizontal="justify" vertical="justify" wrapText="1"/>
      <protection hidden="1"/>
    </xf>
    <xf numFmtId="166" fontId="22" fillId="0" borderId="12" xfId="1" applyNumberFormat="1" applyFont="1" applyFill="1" applyBorder="1" applyAlignment="1" applyProtection="1">
      <alignment horizontal="justify" vertical="justify" wrapText="1"/>
      <protection hidden="1"/>
    </xf>
    <xf numFmtId="0" fontId="21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21" fillId="0" borderId="10" xfId="1" applyNumberFormat="1" applyFont="1" applyFill="1" applyBorder="1" applyAlignment="1" applyProtection="1">
      <alignment horizontal="justify" vertical="justify" wrapText="1"/>
      <protection hidden="1"/>
    </xf>
    <xf numFmtId="0" fontId="21" fillId="0" borderId="10" xfId="1" applyNumberFormat="1" applyFont="1" applyFill="1" applyBorder="1" applyAlignment="1" applyProtection="1">
      <alignment vertical="justify" wrapText="1"/>
      <protection hidden="1"/>
    </xf>
    <xf numFmtId="0" fontId="21" fillId="0" borderId="9" xfId="1" applyNumberFormat="1" applyFont="1" applyFill="1" applyBorder="1" applyAlignment="1" applyProtection="1">
      <alignment vertical="justify" wrapText="1"/>
      <protection hidden="1"/>
    </xf>
    <xf numFmtId="0" fontId="21" fillId="0" borderId="2" xfId="1" applyNumberFormat="1" applyFont="1" applyFill="1" applyBorder="1" applyAlignment="1" applyProtection="1">
      <alignment vertical="justify" wrapText="1"/>
      <protection hidden="1"/>
    </xf>
    <xf numFmtId="0" fontId="4" fillId="0" borderId="0" xfId="1" applyFont="1" applyAlignment="1">
      <alignment horizontal="left" wrapText="1"/>
    </xf>
    <xf numFmtId="0" fontId="22" fillId="0" borderId="1" xfId="1" applyNumberFormat="1" applyFont="1" applyFill="1" applyBorder="1" applyAlignment="1" applyProtection="1">
      <alignment horizontal="center" vertical="justify"/>
      <protection hidden="1"/>
    </xf>
    <xf numFmtId="166" fontId="22" fillId="0" borderId="12" xfId="1" applyNumberFormat="1" applyFont="1" applyFill="1" applyBorder="1" applyAlignment="1" applyProtection="1">
      <alignment horizontal="left" vertical="justify" wrapText="1"/>
      <protection hidden="1"/>
    </xf>
    <xf numFmtId="166" fontId="22" fillId="0" borderId="9" xfId="1" applyNumberFormat="1" applyFont="1" applyFill="1" applyBorder="1" applyAlignment="1" applyProtection="1">
      <alignment horizontal="left" vertical="justify" wrapText="1"/>
      <protection hidden="1"/>
    </xf>
    <xf numFmtId="166" fontId="22" fillId="0" borderId="2" xfId="1" applyNumberFormat="1" applyFont="1" applyFill="1" applyBorder="1" applyAlignment="1" applyProtection="1">
      <alignment horizontal="left" vertical="justify" wrapText="1"/>
      <protection hidden="1"/>
    </xf>
    <xf numFmtId="3" fontId="6" fillId="0" borderId="4" xfId="1" applyNumberFormat="1" applyFont="1" applyFill="1" applyBorder="1" applyAlignment="1" applyProtection="1">
      <protection hidden="1"/>
    </xf>
    <xf numFmtId="0" fontId="4" fillId="0" borderId="10" xfId="5" applyNumberFormat="1" applyFont="1" applyFill="1" applyBorder="1" applyAlignment="1" applyProtection="1">
      <alignment wrapText="1"/>
      <protection hidden="1"/>
    </xf>
    <xf numFmtId="0" fontId="4" fillId="0" borderId="9" xfId="5" applyNumberFormat="1" applyFont="1" applyFill="1" applyBorder="1" applyAlignment="1" applyProtection="1">
      <alignment wrapText="1"/>
      <protection hidden="1"/>
    </xf>
    <xf numFmtId="0" fontId="4" fillId="0" borderId="2" xfId="5" applyNumberFormat="1" applyFont="1" applyFill="1" applyBorder="1" applyAlignment="1" applyProtection="1">
      <alignment wrapText="1"/>
      <protection hidden="1"/>
    </xf>
    <xf numFmtId="0" fontId="33" fillId="0" borderId="0" xfId="5" applyFill="1" applyAlignment="1" applyProtection="1">
      <alignment horizontal="right"/>
      <protection hidden="1"/>
    </xf>
    <xf numFmtId="0" fontId="34" fillId="0" borderId="32" xfId="5" applyNumberFormat="1" applyFont="1" applyFill="1" applyBorder="1" applyAlignment="1" applyProtection="1">
      <alignment horizontal="center" vertical="center"/>
      <protection hidden="1"/>
    </xf>
    <xf numFmtId="0" fontId="34" fillId="0" borderId="31" xfId="5" applyNumberFormat="1" applyFont="1" applyFill="1" applyBorder="1" applyAlignment="1" applyProtection="1">
      <alignment horizontal="center" vertical="center"/>
      <protection hidden="1"/>
    </xf>
    <xf numFmtId="0" fontId="34" fillId="0" borderId="14" xfId="5" applyNumberFormat="1" applyFont="1" applyFill="1" applyBorder="1" applyAlignment="1" applyProtection="1">
      <alignment horizontal="center" vertical="center"/>
      <protection hidden="1"/>
    </xf>
    <xf numFmtId="0" fontId="4" fillId="0" borderId="3" xfId="5" applyNumberFormat="1" applyFont="1" applyFill="1" applyBorder="1" applyAlignment="1" applyProtection="1">
      <alignment wrapText="1"/>
      <protection hidden="1"/>
    </xf>
    <xf numFmtId="0" fontId="4" fillId="0" borderId="1" xfId="5" applyNumberFormat="1" applyFont="1" applyFill="1" applyBorder="1" applyAlignment="1" applyProtection="1">
      <alignment wrapText="1"/>
      <protection hidden="1"/>
    </xf>
    <xf numFmtId="0" fontId="33" fillId="0" borderId="0" xfId="5" applyFill="1" applyAlignment="1" applyProtection="1">
      <alignment horizontal="center"/>
      <protection hidden="1"/>
    </xf>
    <xf numFmtId="0" fontId="4" fillId="0" borderId="0" xfId="5" applyFont="1" applyFill="1" applyAlignment="1" applyProtection="1">
      <alignment horizontal="center"/>
      <protection hidden="1"/>
    </xf>
    <xf numFmtId="0" fontId="4" fillId="0" borderId="1" xfId="5" applyFont="1" applyFill="1" applyBorder="1" applyAlignment="1" applyProtection="1">
      <alignment horizontal="left"/>
      <protection hidden="1"/>
    </xf>
    <xf numFmtId="0" fontId="33" fillId="0" borderId="0" xfId="5" applyNumberFormat="1" applyFill="1" applyAlignment="1" applyProtection="1">
      <alignment horizontal="right" vertical="top" wrapText="1"/>
      <protection hidden="1"/>
    </xf>
    <xf numFmtId="0" fontId="33" fillId="0" borderId="0" xfId="5" applyNumberFormat="1" applyFont="1" applyFill="1" applyAlignment="1" applyProtection="1">
      <alignment horizontal="right" vertical="top" wrapText="1"/>
      <protection hidden="1"/>
    </xf>
    <xf numFmtId="0" fontId="33" fillId="0" borderId="30" xfId="5" applyNumberFormat="1" applyFont="1" applyFill="1" applyBorder="1" applyAlignment="1" applyProtection="1">
      <alignment wrapText="1"/>
      <protection hidden="1"/>
    </xf>
    <xf numFmtId="0" fontId="33" fillId="0" borderId="4" xfId="5" applyNumberFormat="1" applyFont="1" applyFill="1" applyBorder="1" applyAlignment="1" applyProtection="1">
      <alignment wrapText="1"/>
      <protection hidden="1"/>
    </xf>
    <xf numFmtId="0" fontId="33" fillId="0" borderId="1" xfId="5" applyNumberFormat="1" applyFont="1" applyFill="1" applyBorder="1" applyAlignment="1" applyProtection="1">
      <alignment wrapText="1"/>
      <protection hidden="1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18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4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top" wrapText="1"/>
    </xf>
    <xf numFmtId="0" fontId="17" fillId="2" borderId="1" xfId="0" applyFont="1" applyFill="1" applyBorder="1" applyAlignment="1">
      <alignment horizontal="center" wrapText="1"/>
    </xf>
    <xf numFmtId="2" fontId="17" fillId="2" borderId="2" xfId="0" applyNumberFormat="1" applyFont="1" applyFill="1" applyBorder="1" applyAlignment="1">
      <alignment horizontal="left" vertical="top" wrapText="1"/>
    </xf>
    <xf numFmtId="165" fontId="17" fillId="2" borderId="1" xfId="0" applyNumberFormat="1" applyFont="1" applyFill="1" applyBorder="1" applyAlignment="1">
      <alignment horizontal="right" wrapText="1"/>
    </xf>
    <xf numFmtId="0" fontId="14" fillId="0" borderId="3" xfId="0" applyFont="1" applyFill="1" applyBorder="1" applyAlignment="1">
      <alignment horizontal="left" vertical="top" wrapText="1"/>
    </xf>
    <xf numFmtId="49" fontId="14" fillId="0" borderId="1" xfId="0" applyNumberFormat="1" applyFont="1" applyFill="1" applyBorder="1" applyAlignment="1">
      <alignment horizontal="center" wrapText="1"/>
    </xf>
    <xf numFmtId="2" fontId="14" fillId="0" borderId="2" xfId="0" applyNumberFormat="1" applyFont="1" applyFill="1" applyBorder="1" applyAlignment="1">
      <alignment horizontal="left" vertical="top" wrapText="1"/>
    </xf>
    <xf numFmtId="165" fontId="14" fillId="0" borderId="1" xfId="0" applyNumberFormat="1" applyFont="1" applyFill="1" applyBorder="1" applyAlignment="1">
      <alignment horizontal="right" wrapText="1"/>
    </xf>
    <xf numFmtId="0" fontId="14" fillId="0" borderId="1" xfId="0" applyFont="1" applyFill="1" applyBorder="1" applyAlignment="1">
      <alignment horizontal="center" wrapText="1"/>
    </xf>
    <xf numFmtId="0" fontId="0" fillId="0" borderId="0" xfId="0" applyFill="1"/>
    <xf numFmtId="0" fontId="16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left" vertical="top" wrapText="1"/>
    </xf>
    <xf numFmtId="2" fontId="16" fillId="0" borderId="1" xfId="0" applyNumberFormat="1" applyFont="1" applyBorder="1" applyAlignment="1">
      <alignment horizontal="left" vertical="top" wrapText="1"/>
    </xf>
    <xf numFmtId="0" fontId="14" fillId="2" borderId="1" xfId="0" applyFont="1" applyFill="1" applyBorder="1" applyAlignment="1">
      <alignment horizontal="center" wrapText="1"/>
    </xf>
    <xf numFmtId="0" fontId="14" fillId="2" borderId="3" xfId="0" applyFont="1" applyFill="1" applyBorder="1" applyAlignment="1">
      <alignment horizontal="left" vertical="top" wrapText="1"/>
    </xf>
    <xf numFmtId="2" fontId="14" fillId="2" borderId="2" xfId="0" applyNumberFormat="1" applyFont="1" applyFill="1" applyBorder="1" applyAlignment="1">
      <alignment horizontal="left" vertical="top" wrapText="1"/>
    </xf>
    <xf numFmtId="165" fontId="14" fillId="2" borderId="1" xfId="0" applyNumberFormat="1" applyFont="1" applyFill="1" applyBorder="1" applyAlignment="1">
      <alignment horizontal="right" wrapText="1"/>
    </xf>
    <xf numFmtId="49" fontId="14" fillId="2" borderId="1" xfId="0" applyNumberFormat="1" applyFont="1" applyFill="1" applyBorder="1" applyAlignment="1">
      <alignment horizontal="center" wrapText="1"/>
    </xf>
    <xf numFmtId="49" fontId="14" fillId="0" borderId="1" xfId="0" applyNumberFormat="1" applyFont="1" applyBorder="1" applyAlignment="1">
      <alignment horizontal="center" wrapText="1"/>
    </xf>
    <xf numFmtId="0" fontId="14" fillId="0" borderId="3" xfId="0" applyFont="1" applyBorder="1" applyAlignment="1">
      <alignment horizontal="left" vertical="top" wrapText="1"/>
    </xf>
    <xf numFmtId="2" fontId="14" fillId="0" borderId="2" xfId="0" applyNumberFormat="1" applyFont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top" wrapText="1"/>
    </xf>
    <xf numFmtId="2" fontId="14" fillId="0" borderId="1" xfId="0" applyNumberFormat="1" applyFont="1" applyFill="1" applyBorder="1" applyAlignment="1">
      <alignment horizontal="left" vertical="top" wrapText="1"/>
    </xf>
    <xf numFmtId="0" fontId="15" fillId="0" borderId="1" xfId="0" applyFont="1" applyBorder="1" applyAlignment="1">
      <alignment wrapText="1"/>
    </xf>
    <xf numFmtId="0" fontId="4" fillId="0" borderId="0" xfId="0" applyFont="1" applyFill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167" fontId="19" fillId="0" borderId="1" xfId="0" applyNumberFormat="1" applyFont="1" applyBorder="1" applyAlignment="1">
      <alignment horizontal="right" vertical="center" wrapText="1"/>
    </xf>
    <xf numFmtId="1" fontId="19" fillId="0" borderId="1" xfId="0" applyNumberFormat="1" applyFont="1" applyBorder="1" applyAlignment="1">
      <alignment horizontal="right" vertical="center" wrapText="1"/>
    </xf>
    <xf numFmtId="0" fontId="0" fillId="0" borderId="9" xfId="0" applyBorder="1"/>
    <xf numFmtId="0" fontId="0" fillId="0" borderId="2" xfId="0" applyBorder="1"/>
    <xf numFmtId="0" fontId="11" fillId="0" borderId="0" xfId="0" applyFont="1" applyAlignment="1">
      <alignment wrapText="1"/>
    </xf>
    <xf numFmtId="0" fontId="11" fillId="0" borderId="0" xfId="0" quotePrefix="1" applyFont="1" applyAlignment="1">
      <alignment wrapText="1"/>
    </xf>
    <xf numFmtId="0" fontId="11" fillId="0" borderId="0" xfId="0" applyFont="1" applyAlignment="1">
      <alignment horizontal="center" wrapText="1"/>
    </xf>
    <xf numFmtId="0" fontId="11" fillId="0" borderId="0" xfId="0" quotePrefix="1" applyFont="1" applyAlignment="1">
      <alignment horizontal="center" wrapText="1"/>
    </xf>
    <xf numFmtId="0" fontId="11" fillId="0" borderId="0" xfId="0" applyFont="1" applyBorder="1" applyAlignment="1">
      <alignment vertical="top" wrapText="1"/>
    </xf>
    <xf numFmtId="0" fontId="11" fillId="0" borderId="0" xfId="0" applyFont="1" applyBorder="1" applyAlignment="1">
      <alignment horizontal="center" vertical="top" wrapText="1"/>
    </xf>
    <xf numFmtId="0" fontId="6" fillId="0" borderId="0" xfId="0" applyFont="1" applyAlignment="1"/>
    <xf numFmtId="0" fontId="11" fillId="0" borderId="0" xfId="0" applyFont="1" applyAlignment="1"/>
    <xf numFmtId="0" fontId="29" fillId="0" borderId="1" xfId="0" applyFont="1" applyBorder="1" applyAlignment="1">
      <alignment wrapText="1"/>
    </xf>
    <xf numFmtId="0" fontId="28" fillId="0" borderId="0" xfId="0" applyFont="1" applyAlignment="1">
      <alignment wrapText="1"/>
    </xf>
  </cellXfs>
  <cellStyles count="6">
    <cellStyle name="Обычный" xfId="0" builtinId="0"/>
    <cellStyle name="Обычный 2" xfId="1"/>
    <cellStyle name="Обычный 2 2" xfId="2"/>
    <cellStyle name="Обычный 2 3" xfId="5"/>
    <cellStyle name="Обычный 3" xfId="3"/>
    <cellStyle name="Обычный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opLeftCell="A7" zoomScaleNormal="100" workbookViewId="0">
      <selection sqref="A1:XFD1048576"/>
    </sheetView>
  </sheetViews>
  <sheetFormatPr defaultRowHeight="12.75" x14ac:dyDescent="0.2"/>
  <cols>
    <col min="1" max="1" width="31.140625" customWidth="1"/>
    <col min="2" max="2" width="49.42578125" customWidth="1"/>
    <col min="3" max="3" width="15.28515625" customWidth="1"/>
    <col min="4" max="4" width="12.140625" customWidth="1"/>
    <col min="5" max="5" width="14.28515625" customWidth="1"/>
    <col min="6" max="7" width="9.140625" customWidth="1"/>
  </cols>
  <sheetData>
    <row r="1" spans="1:5" ht="26.25" customHeight="1" x14ac:dyDescent="0.25">
      <c r="A1" s="1"/>
      <c r="B1" s="1"/>
      <c r="C1" s="5" t="s">
        <v>0</v>
      </c>
      <c r="D1" s="5"/>
      <c r="E1" s="5"/>
    </row>
    <row r="2" spans="1:5" ht="18.75" customHeight="1" x14ac:dyDescent="0.25">
      <c r="A2" s="1"/>
      <c r="B2" s="1"/>
      <c r="C2" s="5" t="s">
        <v>33</v>
      </c>
      <c r="D2" s="5"/>
      <c r="E2" s="5"/>
    </row>
    <row r="3" spans="1:5" ht="21.75" customHeight="1" x14ac:dyDescent="0.25">
      <c r="A3" s="1"/>
      <c r="B3" s="1"/>
      <c r="C3" s="5" t="s">
        <v>29</v>
      </c>
      <c r="D3" s="5"/>
      <c r="E3" s="6"/>
    </row>
    <row r="4" spans="1:5" ht="18" customHeight="1" x14ac:dyDescent="0.25">
      <c r="A4" s="1"/>
      <c r="B4" s="20" t="s">
        <v>28</v>
      </c>
      <c r="C4" s="22" t="s">
        <v>31</v>
      </c>
      <c r="D4" s="21"/>
      <c r="E4" s="7"/>
    </row>
    <row r="5" spans="1:5" ht="33.75" hidden="1" customHeight="1" x14ac:dyDescent="0.2">
      <c r="A5" s="1"/>
      <c r="B5" s="1"/>
      <c r="C5" s="6"/>
      <c r="D5" s="6"/>
      <c r="E5" s="6"/>
    </row>
    <row r="6" spans="1:5" ht="37.5" customHeight="1" x14ac:dyDescent="0.3">
      <c r="A6" s="346" t="s">
        <v>32</v>
      </c>
      <c r="B6" s="347"/>
      <c r="C6" s="347"/>
      <c r="D6" s="2"/>
      <c r="E6" s="2"/>
    </row>
    <row r="7" spans="1:5" ht="18.75" x14ac:dyDescent="0.3">
      <c r="A7" s="348" t="s">
        <v>26</v>
      </c>
      <c r="B7" s="348"/>
      <c r="C7" s="348"/>
      <c r="D7" s="3"/>
      <c r="E7" s="3" t="s">
        <v>30</v>
      </c>
    </row>
    <row r="8" spans="1:5" ht="1.5" customHeight="1" x14ac:dyDescent="0.2">
      <c r="A8" s="4"/>
      <c r="B8" s="1"/>
      <c r="C8" s="1"/>
      <c r="D8" s="1"/>
      <c r="E8" s="1"/>
    </row>
    <row r="9" spans="1:5" hidden="1" x14ac:dyDescent="0.2">
      <c r="A9" s="4"/>
      <c r="B9" s="1"/>
      <c r="C9" s="1"/>
      <c r="D9" s="1"/>
      <c r="E9" s="1"/>
    </row>
    <row r="10" spans="1:5" ht="61.5" customHeight="1" x14ac:dyDescent="0.2">
      <c r="A10" s="9" t="s">
        <v>19</v>
      </c>
      <c r="B10" s="9" t="s">
        <v>20</v>
      </c>
      <c r="C10" s="14" t="s">
        <v>21</v>
      </c>
      <c r="D10" s="9" t="s">
        <v>22</v>
      </c>
      <c r="E10" s="9" t="s">
        <v>27</v>
      </c>
    </row>
    <row r="11" spans="1:5" ht="46.5" customHeight="1" x14ac:dyDescent="0.25">
      <c r="A11" s="9" t="s">
        <v>1</v>
      </c>
      <c r="B11" s="10" t="s">
        <v>2</v>
      </c>
      <c r="C11" s="19">
        <v>-121898.78</v>
      </c>
      <c r="D11" s="8">
        <v>0</v>
      </c>
      <c r="E11" s="8">
        <v>0</v>
      </c>
    </row>
    <row r="12" spans="1:5" ht="39.75" customHeight="1" x14ac:dyDescent="0.25">
      <c r="A12" s="9" t="s">
        <v>3</v>
      </c>
      <c r="B12" s="10" t="s">
        <v>4</v>
      </c>
      <c r="C12" s="18">
        <v>-121898.78</v>
      </c>
      <c r="D12" s="8">
        <v>0</v>
      </c>
      <c r="E12" s="8">
        <v>0</v>
      </c>
    </row>
    <row r="13" spans="1:5" ht="21.75" customHeight="1" x14ac:dyDescent="0.25">
      <c r="A13" s="9" t="s">
        <v>5</v>
      </c>
      <c r="B13" s="10" t="s">
        <v>6</v>
      </c>
      <c r="C13" s="23">
        <v>-8132960</v>
      </c>
      <c r="D13" s="11">
        <v>-6625300</v>
      </c>
      <c r="E13" s="8">
        <v>-6860200</v>
      </c>
    </row>
    <row r="14" spans="1:5" ht="24.75" customHeight="1" x14ac:dyDescent="0.25">
      <c r="A14" s="9" t="s">
        <v>7</v>
      </c>
      <c r="B14" s="10" t="s">
        <v>8</v>
      </c>
      <c r="C14" s="23">
        <v>-8132960</v>
      </c>
      <c r="D14" s="11">
        <v>-6625300</v>
      </c>
      <c r="E14" s="8">
        <v>-6860200</v>
      </c>
    </row>
    <row r="15" spans="1:5" ht="31.5" customHeight="1" x14ac:dyDescent="0.25">
      <c r="A15" s="9" t="s">
        <v>9</v>
      </c>
      <c r="B15" s="10" t="s">
        <v>10</v>
      </c>
      <c r="C15" s="23">
        <v>-8132960</v>
      </c>
      <c r="D15" s="11">
        <v>-6625300</v>
      </c>
      <c r="E15" s="8">
        <v>-6860200</v>
      </c>
    </row>
    <row r="16" spans="1:5" ht="31.5" x14ac:dyDescent="0.25">
      <c r="A16" s="9" t="s">
        <v>11</v>
      </c>
      <c r="B16" s="10" t="s">
        <v>23</v>
      </c>
      <c r="C16" s="23">
        <v>-8132960</v>
      </c>
      <c r="D16" s="11">
        <v>-6625300</v>
      </c>
      <c r="E16" s="8">
        <v>-6860200</v>
      </c>
    </row>
    <row r="17" spans="1:5" ht="25.5" customHeight="1" x14ac:dyDescent="0.25">
      <c r="A17" s="9" t="s">
        <v>12</v>
      </c>
      <c r="B17" s="10" t="s">
        <v>13</v>
      </c>
      <c r="C17" s="23">
        <v>8254858.7800000003</v>
      </c>
      <c r="D17" s="11">
        <v>6625300</v>
      </c>
      <c r="E17" s="8">
        <v>6860200</v>
      </c>
    </row>
    <row r="18" spans="1:5" ht="23.25" customHeight="1" x14ac:dyDescent="0.25">
      <c r="A18" s="9" t="s">
        <v>14</v>
      </c>
      <c r="B18" s="10" t="s">
        <v>15</v>
      </c>
      <c r="C18" s="23">
        <v>8254858.7800000003</v>
      </c>
      <c r="D18" s="11">
        <v>6625300</v>
      </c>
      <c r="E18" s="8">
        <v>6860200</v>
      </c>
    </row>
    <row r="19" spans="1:5" ht="31.5" customHeight="1" x14ac:dyDescent="0.25">
      <c r="A19" s="9" t="s">
        <v>16</v>
      </c>
      <c r="B19" s="10" t="s">
        <v>17</v>
      </c>
      <c r="C19" s="23">
        <v>8254858.7800000003</v>
      </c>
      <c r="D19" s="11">
        <v>6625300</v>
      </c>
      <c r="E19" s="8">
        <v>6860200</v>
      </c>
    </row>
    <row r="20" spans="1:5" ht="41.25" customHeight="1" x14ac:dyDescent="0.25">
      <c r="A20" s="9" t="s">
        <v>18</v>
      </c>
      <c r="B20" s="10" t="s">
        <v>24</v>
      </c>
      <c r="C20" s="23">
        <v>8254858.7800000003</v>
      </c>
      <c r="D20" s="12">
        <v>6625300</v>
      </c>
      <c r="E20" s="13">
        <v>6860200</v>
      </c>
    </row>
    <row r="21" spans="1:5" ht="24.75" customHeight="1" x14ac:dyDescent="0.2">
      <c r="A21" s="15"/>
      <c r="B21" s="17" t="s">
        <v>25</v>
      </c>
      <c r="C21" s="16"/>
      <c r="D21" s="15"/>
      <c r="E21" s="15"/>
    </row>
    <row r="22" spans="1:5" x14ac:dyDescent="0.2">
      <c r="A22" s="1"/>
      <c r="B22" s="1"/>
      <c r="C22" s="1"/>
      <c r="D22" s="1"/>
      <c r="E22" s="1"/>
    </row>
    <row r="23" spans="1:5" x14ac:dyDescent="0.2">
      <c r="A23" s="1"/>
      <c r="B23" s="1"/>
      <c r="C23" s="1"/>
      <c r="D23" s="1"/>
      <c r="E23" s="1"/>
    </row>
    <row r="24" spans="1:5" x14ac:dyDescent="0.2">
      <c r="A24" s="1"/>
      <c r="B24" s="1"/>
      <c r="C24" s="1"/>
      <c r="D24" s="1"/>
      <c r="E24" s="1"/>
    </row>
    <row r="25" spans="1:5" x14ac:dyDescent="0.2">
      <c r="A25" s="1"/>
      <c r="B25" s="1"/>
      <c r="C25" s="1"/>
      <c r="D25" s="1"/>
      <c r="E25" s="1"/>
    </row>
    <row r="26" spans="1:5" x14ac:dyDescent="0.2">
      <c r="A26" s="1"/>
      <c r="B26" s="1"/>
      <c r="C26" s="1"/>
      <c r="D26" s="1"/>
      <c r="E26" s="1"/>
    </row>
    <row r="27" spans="1:5" x14ac:dyDescent="0.2">
      <c r="A27" s="1"/>
      <c r="B27" s="1"/>
      <c r="C27" s="1"/>
      <c r="D27" s="1"/>
      <c r="E27" s="1"/>
    </row>
    <row r="28" spans="1:5" x14ac:dyDescent="0.2">
      <c r="A28" s="1"/>
      <c r="B28" s="1"/>
      <c r="C28" s="1"/>
      <c r="D28" s="1"/>
      <c r="E28" s="1"/>
    </row>
    <row r="29" spans="1:5" x14ac:dyDescent="0.2">
      <c r="A29" s="1"/>
      <c r="B29" s="1"/>
      <c r="C29" s="1"/>
      <c r="D29" s="1"/>
      <c r="E29" s="1"/>
    </row>
    <row r="30" spans="1:5" x14ac:dyDescent="0.2">
      <c r="A30" s="1"/>
      <c r="B30" s="1"/>
      <c r="C30" s="1"/>
      <c r="D30" s="1"/>
      <c r="E30" s="1"/>
    </row>
    <row r="31" spans="1:5" x14ac:dyDescent="0.2">
      <c r="A31" s="1"/>
      <c r="B31" s="1"/>
      <c r="C31" s="1"/>
      <c r="D31" s="1"/>
      <c r="E31" s="1"/>
    </row>
    <row r="32" spans="1:5" x14ac:dyDescent="0.2">
      <c r="A32" s="1"/>
      <c r="B32" s="1"/>
      <c r="C32" s="1"/>
      <c r="D32" s="1"/>
      <c r="E32" s="1"/>
    </row>
    <row r="33" spans="1:5" x14ac:dyDescent="0.2">
      <c r="A33" s="1"/>
      <c r="B33" s="1"/>
      <c r="C33" s="1"/>
      <c r="D33" s="1"/>
      <c r="E33" s="1"/>
    </row>
    <row r="34" spans="1:5" x14ac:dyDescent="0.2">
      <c r="A34" s="1"/>
      <c r="B34" s="1"/>
      <c r="C34" s="1"/>
      <c r="D34" s="1"/>
      <c r="E34" s="1"/>
    </row>
    <row r="35" spans="1:5" x14ac:dyDescent="0.2">
      <c r="A35" s="1"/>
      <c r="B35" s="1"/>
      <c r="C35" s="1"/>
      <c r="D35" s="1"/>
      <c r="E35" s="1"/>
    </row>
    <row r="36" spans="1:5" x14ac:dyDescent="0.2">
      <c r="A36" s="1"/>
      <c r="B36" s="1"/>
      <c r="C36" s="1"/>
      <c r="D36" s="1"/>
      <c r="E36" s="1"/>
    </row>
    <row r="37" spans="1:5" x14ac:dyDescent="0.2">
      <c r="A37" s="1"/>
      <c r="B37" s="1"/>
      <c r="C37" s="1"/>
      <c r="D37" s="1"/>
      <c r="E37" s="1"/>
    </row>
    <row r="38" spans="1:5" x14ac:dyDescent="0.2">
      <c r="A38" s="1"/>
      <c r="B38" s="1"/>
      <c r="C38" s="1"/>
      <c r="D38" s="1"/>
      <c r="E38" s="1"/>
    </row>
    <row r="39" spans="1:5" x14ac:dyDescent="0.2">
      <c r="A39" s="1"/>
      <c r="B39" s="1"/>
      <c r="C39" s="1"/>
      <c r="D39" s="1"/>
      <c r="E39" s="1"/>
    </row>
    <row r="40" spans="1:5" x14ac:dyDescent="0.2">
      <c r="A40" s="1"/>
      <c r="B40" s="1"/>
      <c r="C40" s="1"/>
      <c r="D40" s="1"/>
      <c r="E40" s="1"/>
    </row>
    <row r="41" spans="1:5" x14ac:dyDescent="0.2">
      <c r="A41" s="1"/>
      <c r="B41" s="1"/>
      <c r="C41" s="1"/>
      <c r="D41" s="1"/>
      <c r="E41" s="1"/>
    </row>
    <row r="42" spans="1:5" x14ac:dyDescent="0.2">
      <c r="A42" s="1"/>
      <c r="B42" s="1"/>
      <c r="C42" s="1"/>
      <c r="D42" s="1"/>
      <c r="E42" s="1"/>
    </row>
    <row r="43" spans="1:5" x14ac:dyDescent="0.2">
      <c r="A43" s="1"/>
      <c r="B43" s="1"/>
      <c r="C43" s="1"/>
      <c r="D43" s="1"/>
      <c r="E43" s="1"/>
    </row>
    <row r="44" spans="1:5" x14ac:dyDescent="0.2">
      <c r="A44" s="1"/>
      <c r="B44" s="1"/>
      <c r="C44" s="1"/>
      <c r="D44" s="1"/>
      <c r="E44" s="1"/>
    </row>
  </sheetData>
  <mergeCells count="2">
    <mergeCell ref="A6:C6"/>
    <mergeCell ref="A7:C7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workbookViewId="0">
      <selection sqref="A1:XFD1048576"/>
    </sheetView>
  </sheetViews>
  <sheetFormatPr defaultRowHeight="12.75" x14ac:dyDescent="0.2"/>
  <cols>
    <col min="1" max="1" width="0.140625" customWidth="1"/>
    <col min="2" max="2" width="25.85546875" customWidth="1"/>
    <col min="3" max="3" width="64.42578125" customWidth="1"/>
    <col min="4" max="4" width="12.7109375" customWidth="1"/>
    <col min="5" max="5" width="17.7109375" customWidth="1"/>
    <col min="6" max="6" width="18.85546875" customWidth="1"/>
    <col min="7" max="7" width="15.7109375" customWidth="1"/>
  </cols>
  <sheetData>
    <row r="1" spans="1:7" ht="101.25" customHeight="1" x14ac:dyDescent="0.2">
      <c r="C1" s="426"/>
      <c r="D1" s="426"/>
      <c r="F1" s="427" t="s">
        <v>345</v>
      </c>
      <c r="G1" s="427"/>
    </row>
    <row r="2" spans="1:7" x14ac:dyDescent="0.2">
      <c r="A2" s="428" t="s">
        <v>346</v>
      </c>
      <c r="B2" s="428"/>
      <c r="C2" s="428"/>
      <c r="D2" s="428"/>
      <c r="E2" s="428"/>
      <c r="F2" s="428"/>
      <c r="G2" s="428"/>
    </row>
    <row r="3" spans="1:7" x14ac:dyDescent="0.2">
      <c r="A3" s="428"/>
      <c r="B3" s="428"/>
      <c r="C3" s="428"/>
      <c r="D3" s="428"/>
      <c r="E3" s="428"/>
      <c r="F3" s="428"/>
      <c r="G3" s="428"/>
    </row>
    <row r="5" spans="1:7" ht="13.5" thickBot="1" x14ac:dyDescent="0.25">
      <c r="G5" s="429" t="s">
        <v>157</v>
      </c>
    </row>
    <row r="6" spans="1:7" ht="33.75" x14ac:dyDescent="0.2">
      <c r="A6" s="430" t="s">
        <v>20</v>
      </c>
      <c r="B6" s="431" t="s">
        <v>156</v>
      </c>
      <c r="C6" s="432" t="s">
        <v>20</v>
      </c>
      <c r="D6" s="433" t="s">
        <v>155</v>
      </c>
      <c r="E6" s="432"/>
      <c r="F6" s="432"/>
      <c r="G6" s="432"/>
    </row>
    <row r="7" spans="1:7" x14ac:dyDescent="0.2">
      <c r="A7" s="434"/>
      <c r="B7" s="431">
        <v>1</v>
      </c>
      <c r="C7" s="432"/>
      <c r="D7" s="435"/>
      <c r="E7" s="431">
        <v>2022</v>
      </c>
      <c r="F7" s="431">
        <v>2023</v>
      </c>
      <c r="G7" s="431">
        <v>2024</v>
      </c>
    </row>
    <row r="8" spans="1:7" ht="26.25" customHeight="1" x14ac:dyDescent="0.2">
      <c r="A8" s="436" t="s">
        <v>153</v>
      </c>
      <c r="B8" s="437" t="s">
        <v>154</v>
      </c>
      <c r="C8" s="436" t="s">
        <v>153</v>
      </c>
      <c r="D8" s="438">
        <v>84750</v>
      </c>
      <c r="E8" s="439">
        <f>E9+E50</f>
        <v>8132960</v>
      </c>
      <c r="F8" s="439">
        <f>F9+F50</f>
        <v>6625300</v>
      </c>
      <c r="G8" s="439">
        <f>G9+G50</f>
        <v>6860200</v>
      </c>
    </row>
    <row r="9" spans="1:7" ht="20.25" customHeight="1" x14ac:dyDescent="0.2">
      <c r="A9" s="436" t="s">
        <v>151</v>
      </c>
      <c r="B9" s="437" t="s">
        <v>152</v>
      </c>
      <c r="C9" s="436" t="s">
        <v>151</v>
      </c>
      <c r="D9" s="438">
        <v>0</v>
      </c>
      <c r="E9" s="439">
        <f>E10+E16+E26+E34+E42+E46</f>
        <v>2561900</v>
      </c>
      <c r="F9" s="439">
        <f>F10+F16+F26+F34+F42+F46</f>
        <v>2477000</v>
      </c>
      <c r="G9" s="439">
        <f>G10+G16+G26+G34+G42+G46</f>
        <v>2366000</v>
      </c>
    </row>
    <row r="10" spans="1:7" ht="14.25" customHeight="1" x14ac:dyDescent="0.2">
      <c r="A10" s="436" t="s">
        <v>149</v>
      </c>
      <c r="B10" s="437" t="s">
        <v>150</v>
      </c>
      <c r="C10" s="436" t="s">
        <v>149</v>
      </c>
      <c r="D10" s="438">
        <v>0</v>
      </c>
      <c r="E10" s="439">
        <f t="shared" ref="E10:G10" si="0">E11</f>
        <v>558000</v>
      </c>
      <c r="F10" s="439">
        <f t="shared" si="0"/>
        <v>575000</v>
      </c>
      <c r="G10" s="439">
        <f t="shared" si="0"/>
        <v>595000</v>
      </c>
    </row>
    <row r="11" spans="1:7" ht="12.75" customHeight="1" x14ac:dyDescent="0.2">
      <c r="A11" s="436" t="s">
        <v>147</v>
      </c>
      <c r="B11" s="437" t="s">
        <v>148</v>
      </c>
      <c r="C11" s="436" t="s">
        <v>147</v>
      </c>
      <c r="D11" s="438">
        <v>0</v>
      </c>
      <c r="E11" s="439">
        <f>E12+E14</f>
        <v>558000</v>
      </c>
      <c r="F11" s="439">
        <f>F12+F14</f>
        <v>575000</v>
      </c>
      <c r="G11" s="439">
        <f>G12+G14</f>
        <v>595000</v>
      </c>
    </row>
    <row r="12" spans="1:7" ht="50.25" customHeight="1" x14ac:dyDescent="0.2">
      <c r="A12" s="436" t="s">
        <v>145</v>
      </c>
      <c r="B12" s="437" t="s">
        <v>146</v>
      </c>
      <c r="C12" s="436" t="s">
        <v>145</v>
      </c>
      <c r="D12" s="438">
        <v>0</v>
      </c>
      <c r="E12" s="439">
        <f>E13</f>
        <v>550000</v>
      </c>
      <c r="F12" s="439">
        <f t="shared" ref="F12:G12" si="1">F13</f>
        <v>567000</v>
      </c>
      <c r="G12" s="439">
        <f t="shared" si="1"/>
        <v>586000</v>
      </c>
    </row>
    <row r="13" spans="1:7" ht="62.25" customHeight="1" x14ac:dyDescent="0.2">
      <c r="A13" s="440" t="s">
        <v>145</v>
      </c>
      <c r="B13" s="441" t="s">
        <v>144</v>
      </c>
      <c r="C13" s="440" t="s">
        <v>143</v>
      </c>
      <c r="D13" s="442">
        <v>0</v>
      </c>
      <c r="E13" s="443">
        <v>550000</v>
      </c>
      <c r="F13" s="443">
        <v>567000</v>
      </c>
      <c r="G13" s="443">
        <v>586000</v>
      </c>
    </row>
    <row r="14" spans="1:7" s="445" customFormat="1" ht="22.5" customHeight="1" x14ac:dyDescent="0.2">
      <c r="A14" s="440" t="s">
        <v>141</v>
      </c>
      <c r="B14" s="444" t="s">
        <v>142</v>
      </c>
      <c r="C14" s="440" t="s">
        <v>141</v>
      </c>
      <c r="D14" s="442">
        <v>0</v>
      </c>
      <c r="E14" s="443">
        <f>E15</f>
        <v>8000</v>
      </c>
      <c r="F14" s="443">
        <f>F15</f>
        <v>8000</v>
      </c>
      <c r="G14" s="443">
        <f>G15</f>
        <v>9000</v>
      </c>
    </row>
    <row r="15" spans="1:7" s="445" customFormat="1" ht="53.25" customHeight="1" x14ac:dyDescent="0.2">
      <c r="A15" s="440" t="s">
        <v>141</v>
      </c>
      <c r="B15" s="441" t="s">
        <v>140</v>
      </c>
      <c r="C15" s="440" t="s">
        <v>139</v>
      </c>
      <c r="D15" s="442">
        <v>0</v>
      </c>
      <c r="E15" s="443">
        <v>8000</v>
      </c>
      <c r="F15" s="443">
        <v>8000</v>
      </c>
      <c r="G15" s="443">
        <v>9000</v>
      </c>
    </row>
    <row r="16" spans="1:7" s="445" customFormat="1" ht="22.5" customHeight="1" x14ac:dyDescent="0.2">
      <c r="A16" s="440" t="s">
        <v>137</v>
      </c>
      <c r="B16" s="444" t="s">
        <v>138</v>
      </c>
      <c r="C16" s="440" t="s">
        <v>137</v>
      </c>
      <c r="D16" s="442">
        <v>0</v>
      </c>
      <c r="E16" s="443">
        <f t="shared" ref="E16:G16" si="2">E17</f>
        <v>734000</v>
      </c>
      <c r="F16" s="443">
        <f t="shared" si="2"/>
        <v>753000</v>
      </c>
      <c r="G16" s="443">
        <f t="shared" si="2"/>
        <v>768000</v>
      </c>
    </row>
    <row r="17" spans="1:7" s="445" customFormat="1" ht="21.75" customHeight="1" x14ac:dyDescent="0.2">
      <c r="A17" s="440" t="s">
        <v>135</v>
      </c>
      <c r="B17" s="444" t="s">
        <v>136</v>
      </c>
      <c r="C17" s="440" t="s">
        <v>135</v>
      </c>
      <c r="D17" s="442">
        <v>0</v>
      </c>
      <c r="E17" s="443">
        <f t="shared" ref="E17:G17" si="3">E18+E20+E22+E25</f>
        <v>734000</v>
      </c>
      <c r="F17" s="443">
        <f t="shared" si="3"/>
        <v>753000</v>
      </c>
      <c r="G17" s="443">
        <f t="shared" si="3"/>
        <v>768000</v>
      </c>
    </row>
    <row r="18" spans="1:7" s="445" customFormat="1" ht="48" customHeight="1" x14ac:dyDescent="0.2">
      <c r="A18" s="440" t="s">
        <v>133</v>
      </c>
      <c r="B18" s="441" t="s">
        <v>134</v>
      </c>
      <c r="C18" s="440" t="s">
        <v>133</v>
      </c>
      <c r="D18" s="442">
        <v>0</v>
      </c>
      <c r="E18" s="443">
        <f t="shared" ref="E18:G18" si="4">E19</f>
        <v>332000</v>
      </c>
      <c r="F18" s="443">
        <f t="shared" si="4"/>
        <v>337000</v>
      </c>
      <c r="G18" s="443">
        <f t="shared" si="4"/>
        <v>338000</v>
      </c>
    </row>
    <row r="19" spans="1:7" s="445" customFormat="1" ht="67.5" customHeight="1" x14ac:dyDescent="0.2">
      <c r="A19" s="440" t="s">
        <v>131</v>
      </c>
      <c r="B19" s="441" t="s">
        <v>132</v>
      </c>
      <c r="C19" s="440" t="s">
        <v>131</v>
      </c>
      <c r="D19" s="442">
        <v>0</v>
      </c>
      <c r="E19" s="443">
        <v>332000</v>
      </c>
      <c r="F19" s="443">
        <v>337000</v>
      </c>
      <c r="G19" s="443">
        <v>338000</v>
      </c>
    </row>
    <row r="20" spans="1:7" s="445" customFormat="1" ht="46.5" customHeight="1" x14ac:dyDescent="0.2">
      <c r="A20" s="440" t="s">
        <v>129</v>
      </c>
      <c r="B20" s="441" t="s">
        <v>130</v>
      </c>
      <c r="C20" s="440" t="s">
        <v>129</v>
      </c>
      <c r="D20" s="442">
        <v>0</v>
      </c>
      <c r="E20" s="443">
        <f t="shared" ref="E20:G20" si="5">E21</f>
        <v>2000</v>
      </c>
      <c r="F20" s="443">
        <f t="shared" si="5"/>
        <v>2000</v>
      </c>
      <c r="G20" s="443">
        <f t="shared" si="5"/>
        <v>2000</v>
      </c>
    </row>
    <row r="21" spans="1:7" s="445" customFormat="1" ht="68.25" customHeight="1" x14ac:dyDescent="0.2">
      <c r="A21" s="440" t="s">
        <v>127</v>
      </c>
      <c r="B21" s="441" t="s">
        <v>128</v>
      </c>
      <c r="C21" s="440" t="s">
        <v>127</v>
      </c>
      <c r="D21" s="442">
        <v>0</v>
      </c>
      <c r="E21" s="443">
        <v>2000</v>
      </c>
      <c r="F21" s="443">
        <v>2000</v>
      </c>
      <c r="G21" s="443">
        <v>2000</v>
      </c>
    </row>
    <row r="22" spans="1:7" s="445" customFormat="1" ht="45" customHeight="1" x14ac:dyDescent="0.2">
      <c r="A22" s="440" t="s">
        <v>125</v>
      </c>
      <c r="B22" s="441" t="s">
        <v>126</v>
      </c>
      <c r="C22" s="440" t="s">
        <v>125</v>
      </c>
      <c r="D22" s="442">
        <v>0</v>
      </c>
      <c r="E22" s="443">
        <f t="shared" ref="E22:G22" si="6">E23</f>
        <v>442000</v>
      </c>
      <c r="F22" s="443">
        <f t="shared" si="6"/>
        <v>456000</v>
      </c>
      <c r="G22" s="443">
        <f t="shared" si="6"/>
        <v>471000</v>
      </c>
    </row>
    <row r="23" spans="1:7" s="445" customFormat="1" ht="68.25" customHeight="1" x14ac:dyDescent="0.2">
      <c r="A23" s="440" t="s">
        <v>123</v>
      </c>
      <c r="B23" s="441" t="s">
        <v>124</v>
      </c>
      <c r="C23" s="440" t="s">
        <v>123</v>
      </c>
      <c r="D23" s="442">
        <v>0</v>
      </c>
      <c r="E23" s="443">
        <v>442000</v>
      </c>
      <c r="F23" s="443">
        <v>456000</v>
      </c>
      <c r="G23" s="443">
        <v>471000</v>
      </c>
    </row>
    <row r="24" spans="1:7" s="445" customFormat="1" ht="45" customHeight="1" x14ac:dyDescent="0.2">
      <c r="A24" s="440" t="s">
        <v>121</v>
      </c>
      <c r="B24" s="441" t="s">
        <v>122</v>
      </c>
      <c r="C24" s="440" t="s">
        <v>121</v>
      </c>
      <c r="D24" s="442">
        <v>0</v>
      </c>
      <c r="E24" s="443">
        <v>-42000</v>
      </c>
      <c r="F24" s="443">
        <v>-42000</v>
      </c>
      <c r="G24" s="443">
        <f t="shared" ref="G24" si="7">G25</f>
        <v>-43000</v>
      </c>
    </row>
    <row r="25" spans="1:7" s="445" customFormat="1" ht="68.25" customHeight="1" x14ac:dyDescent="0.2">
      <c r="A25" s="440" t="s">
        <v>119</v>
      </c>
      <c r="B25" s="441" t="s">
        <v>120</v>
      </c>
      <c r="C25" s="440" t="s">
        <v>119</v>
      </c>
      <c r="D25" s="442">
        <v>0</v>
      </c>
      <c r="E25" s="443">
        <v>-42000</v>
      </c>
      <c r="F25" s="443">
        <v>-42000</v>
      </c>
      <c r="G25" s="443">
        <v>-43000</v>
      </c>
    </row>
    <row r="26" spans="1:7" s="445" customFormat="1" ht="14.25" customHeight="1" x14ac:dyDescent="0.2">
      <c r="A26" s="440" t="s">
        <v>117</v>
      </c>
      <c r="B26" s="444" t="s">
        <v>118</v>
      </c>
      <c r="C26" s="440" t="s">
        <v>117</v>
      </c>
      <c r="D26" s="442">
        <v>0</v>
      </c>
      <c r="E26" s="443">
        <f>E27+E31</f>
        <v>115000</v>
      </c>
      <c r="F26" s="443">
        <f>F27+F31</f>
        <v>255000</v>
      </c>
      <c r="G26" s="443">
        <f>G27+G31</f>
        <v>165000</v>
      </c>
    </row>
    <row r="27" spans="1:7" s="445" customFormat="1" ht="15.75" customHeight="1" x14ac:dyDescent="0.2">
      <c r="A27" s="440" t="s">
        <v>115</v>
      </c>
      <c r="B27" s="444" t="s">
        <v>116</v>
      </c>
      <c r="C27" s="440" t="s">
        <v>115</v>
      </c>
      <c r="D27" s="442">
        <v>0</v>
      </c>
      <c r="E27" s="443">
        <f t="shared" ref="E27:G29" si="8">E28</f>
        <v>35000</v>
      </c>
      <c r="F27" s="443">
        <f t="shared" si="8"/>
        <v>35000</v>
      </c>
      <c r="G27" s="443">
        <f t="shared" si="8"/>
        <v>35000</v>
      </c>
    </row>
    <row r="28" spans="1:7" s="445" customFormat="1" ht="22.5" customHeight="1" x14ac:dyDescent="0.2">
      <c r="A28" s="440" t="s">
        <v>112</v>
      </c>
      <c r="B28" s="444" t="s">
        <v>114</v>
      </c>
      <c r="C28" s="440" t="s">
        <v>112</v>
      </c>
      <c r="D28" s="442">
        <v>0</v>
      </c>
      <c r="E28" s="443">
        <f t="shared" si="8"/>
        <v>35000</v>
      </c>
      <c r="F28" s="443">
        <f t="shared" si="8"/>
        <v>35000</v>
      </c>
      <c r="G28" s="443">
        <f t="shared" si="8"/>
        <v>35000</v>
      </c>
    </row>
    <row r="29" spans="1:7" s="445" customFormat="1" ht="23.25" customHeight="1" x14ac:dyDescent="0.2">
      <c r="A29" s="440" t="s">
        <v>112</v>
      </c>
      <c r="B29" s="444" t="s">
        <v>113</v>
      </c>
      <c r="C29" s="440" t="s">
        <v>112</v>
      </c>
      <c r="D29" s="442">
        <v>0</v>
      </c>
      <c r="E29" s="443">
        <f t="shared" si="8"/>
        <v>35000</v>
      </c>
      <c r="F29" s="443">
        <f t="shared" si="8"/>
        <v>35000</v>
      </c>
      <c r="G29" s="443">
        <f t="shared" si="8"/>
        <v>35000</v>
      </c>
    </row>
    <row r="30" spans="1:7" s="445" customFormat="1" ht="36.75" customHeight="1" x14ac:dyDescent="0.2">
      <c r="A30" s="440" t="s">
        <v>112</v>
      </c>
      <c r="B30" s="441" t="s">
        <v>111</v>
      </c>
      <c r="C30" s="440" t="s">
        <v>110</v>
      </c>
      <c r="D30" s="442">
        <v>0</v>
      </c>
      <c r="E30" s="443">
        <v>35000</v>
      </c>
      <c r="F30" s="443">
        <v>35000</v>
      </c>
      <c r="G30" s="443">
        <v>35000</v>
      </c>
    </row>
    <row r="31" spans="1:7" s="445" customFormat="1" ht="12" customHeight="1" x14ac:dyDescent="0.2">
      <c r="A31" s="440" t="s">
        <v>107</v>
      </c>
      <c r="B31" s="444" t="s">
        <v>109</v>
      </c>
      <c r="C31" s="440" t="s">
        <v>107</v>
      </c>
      <c r="D31" s="442">
        <v>0</v>
      </c>
      <c r="E31" s="443">
        <f>E32</f>
        <v>80000</v>
      </c>
      <c r="F31" s="443">
        <f>F32</f>
        <v>220000</v>
      </c>
      <c r="G31" s="443">
        <f>G32</f>
        <v>130000</v>
      </c>
    </row>
    <row r="32" spans="1:7" s="445" customFormat="1" ht="13.5" customHeight="1" x14ac:dyDescent="0.2">
      <c r="A32" s="440" t="s">
        <v>107</v>
      </c>
      <c r="B32" s="444" t="s">
        <v>108</v>
      </c>
      <c r="C32" s="440" t="s">
        <v>107</v>
      </c>
      <c r="D32" s="442">
        <v>0</v>
      </c>
      <c r="E32" s="443">
        <f t="shared" ref="E32:G32" si="9">E33</f>
        <v>80000</v>
      </c>
      <c r="F32" s="443">
        <f t="shared" si="9"/>
        <v>220000</v>
      </c>
      <c r="G32" s="443">
        <f t="shared" si="9"/>
        <v>130000</v>
      </c>
    </row>
    <row r="33" spans="1:7" s="445" customFormat="1" ht="26.25" customHeight="1" x14ac:dyDescent="0.2">
      <c r="A33" s="440" t="s">
        <v>106</v>
      </c>
      <c r="B33" s="441" t="s">
        <v>105</v>
      </c>
      <c r="C33" s="440" t="s">
        <v>104</v>
      </c>
      <c r="D33" s="442">
        <v>0</v>
      </c>
      <c r="E33" s="443">
        <v>80000</v>
      </c>
      <c r="F33" s="443">
        <v>220000</v>
      </c>
      <c r="G33" s="443">
        <v>130000</v>
      </c>
    </row>
    <row r="34" spans="1:7" s="445" customFormat="1" ht="12" customHeight="1" x14ac:dyDescent="0.2">
      <c r="A34" s="440" t="s">
        <v>102</v>
      </c>
      <c r="B34" s="444" t="s">
        <v>103</v>
      </c>
      <c r="C34" s="440" t="s">
        <v>102</v>
      </c>
      <c r="D34" s="442">
        <v>0</v>
      </c>
      <c r="E34" s="443">
        <f>E35+E38</f>
        <v>757000</v>
      </c>
      <c r="F34" s="443">
        <f>F35+F38</f>
        <v>694000</v>
      </c>
      <c r="G34" s="443">
        <f>G35+G38</f>
        <v>638000</v>
      </c>
    </row>
    <row r="35" spans="1:7" s="445" customFormat="1" ht="12" customHeight="1" x14ac:dyDescent="0.2">
      <c r="A35" s="440" t="s">
        <v>100</v>
      </c>
      <c r="B35" s="444" t="s">
        <v>101</v>
      </c>
      <c r="C35" s="440" t="s">
        <v>100</v>
      </c>
      <c r="D35" s="442">
        <v>0</v>
      </c>
      <c r="E35" s="443">
        <f t="shared" ref="E35:G36" si="10">E36</f>
        <v>216000</v>
      </c>
      <c r="F35" s="443">
        <f t="shared" si="10"/>
        <v>216000</v>
      </c>
      <c r="G35" s="443">
        <f t="shared" si="10"/>
        <v>216000</v>
      </c>
    </row>
    <row r="36" spans="1:7" s="445" customFormat="1" ht="29.25" customHeight="1" x14ac:dyDescent="0.2">
      <c r="A36" s="440" t="s">
        <v>98</v>
      </c>
      <c r="B36" s="444" t="s">
        <v>99</v>
      </c>
      <c r="C36" s="440" t="s">
        <v>98</v>
      </c>
      <c r="D36" s="442">
        <v>0</v>
      </c>
      <c r="E36" s="443">
        <f>E37</f>
        <v>216000</v>
      </c>
      <c r="F36" s="443">
        <f t="shared" si="10"/>
        <v>216000</v>
      </c>
      <c r="G36" s="443">
        <f t="shared" si="10"/>
        <v>216000</v>
      </c>
    </row>
    <row r="37" spans="1:7" s="445" customFormat="1" ht="48.75" customHeight="1" x14ac:dyDescent="0.2">
      <c r="A37" s="440" t="s">
        <v>97</v>
      </c>
      <c r="B37" s="441" t="s">
        <v>96</v>
      </c>
      <c r="C37" s="440" t="s">
        <v>95</v>
      </c>
      <c r="D37" s="442">
        <v>0</v>
      </c>
      <c r="E37" s="443">
        <v>216000</v>
      </c>
      <c r="F37" s="443">
        <v>216000</v>
      </c>
      <c r="G37" s="443">
        <v>216000</v>
      </c>
    </row>
    <row r="38" spans="1:7" s="445" customFormat="1" ht="12.75" customHeight="1" x14ac:dyDescent="0.2">
      <c r="A38" s="440" t="s">
        <v>93</v>
      </c>
      <c r="B38" s="444" t="s">
        <v>94</v>
      </c>
      <c r="C38" s="440" t="s">
        <v>93</v>
      </c>
      <c r="D38" s="442">
        <v>0</v>
      </c>
      <c r="E38" s="443">
        <f>E39</f>
        <v>541000</v>
      </c>
      <c r="F38" s="443">
        <f>F39</f>
        <v>478000</v>
      </c>
      <c r="G38" s="443">
        <f>G39</f>
        <v>422000</v>
      </c>
    </row>
    <row r="39" spans="1:7" s="445" customFormat="1" ht="15" customHeight="1" x14ac:dyDescent="0.2">
      <c r="A39" s="440" t="s">
        <v>91</v>
      </c>
      <c r="B39" s="444" t="s">
        <v>92</v>
      </c>
      <c r="C39" s="440" t="s">
        <v>91</v>
      </c>
      <c r="D39" s="442">
        <v>0</v>
      </c>
      <c r="E39" s="443">
        <f>E40</f>
        <v>541000</v>
      </c>
      <c r="F39" s="443">
        <f t="shared" ref="F39:G39" si="11">F41</f>
        <v>478000</v>
      </c>
      <c r="G39" s="443">
        <f t="shared" si="11"/>
        <v>422000</v>
      </c>
    </row>
    <row r="40" spans="1:7" s="445" customFormat="1" ht="22.5" customHeight="1" x14ac:dyDescent="0.2">
      <c r="A40" s="440" t="s">
        <v>89</v>
      </c>
      <c r="B40" s="444" t="s">
        <v>90</v>
      </c>
      <c r="C40" s="440" t="s">
        <v>89</v>
      </c>
      <c r="D40" s="442"/>
      <c r="E40" s="443">
        <f t="shared" ref="E40:G40" si="12">E41</f>
        <v>541000</v>
      </c>
      <c r="F40" s="443">
        <f t="shared" si="12"/>
        <v>478000</v>
      </c>
      <c r="G40" s="443">
        <f t="shared" si="12"/>
        <v>422000</v>
      </c>
    </row>
    <row r="41" spans="1:7" s="445" customFormat="1" ht="46.5" customHeight="1" x14ac:dyDescent="0.2">
      <c r="A41" s="440" t="s">
        <v>87</v>
      </c>
      <c r="B41" s="441" t="s">
        <v>88</v>
      </c>
      <c r="C41" s="440" t="s">
        <v>87</v>
      </c>
      <c r="D41" s="442">
        <v>0</v>
      </c>
      <c r="E41" s="443">
        <v>541000</v>
      </c>
      <c r="F41" s="443">
        <v>478000</v>
      </c>
      <c r="G41" s="443">
        <v>422000</v>
      </c>
    </row>
    <row r="42" spans="1:7" s="445" customFormat="1" ht="31.5" customHeight="1" x14ac:dyDescent="0.2">
      <c r="A42" s="440"/>
      <c r="B42" s="446" t="s">
        <v>86</v>
      </c>
      <c r="C42" s="447" t="s">
        <v>85</v>
      </c>
      <c r="D42" s="448">
        <v>0</v>
      </c>
      <c r="E42" s="443">
        <f t="shared" ref="E42:G44" si="13">E43</f>
        <v>200000</v>
      </c>
      <c r="F42" s="443">
        <f t="shared" si="13"/>
        <v>200000</v>
      </c>
      <c r="G42" s="443">
        <f t="shared" si="13"/>
        <v>200000</v>
      </c>
    </row>
    <row r="43" spans="1:7" s="445" customFormat="1" ht="46.5" customHeight="1" x14ac:dyDescent="0.2">
      <c r="A43" s="440"/>
      <c r="B43" s="446" t="s">
        <v>84</v>
      </c>
      <c r="C43" s="447" t="s">
        <v>83</v>
      </c>
      <c r="D43" s="448">
        <v>0</v>
      </c>
      <c r="E43" s="443">
        <f t="shared" si="13"/>
        <v>200000</v>
      </c>
      <c r="F43" s="443">
        <f t="shared" si="13"/>
        <v>200000</v>
      </c>
      <c r="G43" s="443">
        <f t="shared" si="13"/>
        <v>200000</v>
      </c>
    </row>
    <row r="44" spans="1:7" s="445" customFormat="1" ht="46.5" customHeight="1" x14ac:dyDescent="0.2">
      <c r="A44" s="440"/>
      <c r="B44" s="446" t="s">
        <v>82</v>
      </c>
      <c r="C44" s="447" t="s">
        <v>81</v>
      </c>
      <c r="D44" s="448">
        <v>0</v>
      </c>
      <c r="E44" s="443">
        <f t="shared" si="13"/>
        <v>200000</v>
      </c>
      <c r="F44" s="443">
        <f t="shared" si="13"/>
        <v>200000</v>
      </c>
      <c r="G44" s="443">
        <f t="shared" si="13"/>
        <v>200000</v>
      </c>
    </row>
    <row r="45" spans="1:7" s="445" customFormat="1" ht="46.5" customHeight="1" x14ac:dyDescent="0.2">
      <c r="A45" s="440"/>
      <c r="B45" s="446" t="s">
        <v>80</v>
      </c>
      <c r="C45" s="447" t="s">
        <v>79</v>
      </c>
      <c r="D45" s="448">
        <v>0</v>
      </c>
      <c r="E45" s="443">
        <v>200000</v>
      </c>
      <c r="F45" s="443">
        <v>200000</v>
      </c>
      <c r="G45" s="443">
        <v>200000</v>
      </c>
    </row>
    <row r="46" spans="1:7" s="445" customFormat="1" ht="22.5" customHeight="1" x14ac:dyDescent="0.2">
      <c r="A46" s="440"/>
      <c r="B46" s="449" t="s">
        <v>78</v>
      </c>
      <c r="C46" s="450" t="s">
        <v>77</v>
      </c>
      <c r="D46" s="451">
        <v>0</v>
      </c>
      <c r="E46" s="452">
        <f t="shared" ref="E46:G47" si="14">E47</f>
        <v>197900</v>
      </c>
      <c r="F46" s="452">
        <f t="shared" si="14"/>
        <v>0</v>
      </c>
      <c r="G46" s="452">
        <f t="shared" si="14"/>
        <v>0</v>
      </c>
    </row>
    <row r="47" spans="1:7" s="445" customFormat="1" ht="22.5" customHeight="1" x14ac:dyDescent="0.2">
      <c r="A47" s="440"/>
      <c r="B47" s="453" t="s">
        <v>76</v>
      </c>
      <c r="C47" s="450" t="s">
        <v>75</v>
      </c>
      <c r="D47" s="451">
        <v>0</v>
      </c>
      <c r="E47" s="452">
        <f t="shared" si="14"/>
        <v>197900</v>
      </c>
      <c r="F47" s="452">
        <f t="shared" si="14"/>
        <v>0</v>
      </c>
      <c r="G47" s="452">
        <f t="shared" si="14"/>
        <v>0</v>
      </c>
    </row>
    <row r="48" spans="1:7" s="445" customFormat="1" ht="20.25" customHeight="1" x14ac:dyDescent="0.2">
      <c r="A48" s="440"/>
      <c r="B48" s="454" t="s">
        <v>74</v>
      </c>
      <c r="C48" s="455" t="s">
        <v>73</v>
      </c>
      <c r="D48" s="456">
        <v>0</v>
      </c>
      <c r="E48" s="443">
        <f>E49</f>
        <v>197900</v>
      </c>
      <c r="F48" s="443">
        <f>F49</f>
        <v>0</v>
      </c>
      <c r="G48" s="443">
        <f>G49</f>
        <v>0</v>
      </c>
    </row>
    <row r="49" spans="1:7" s="445" customFormat="1" ht="37.5" customHeight="1" x14ac:dyDescent="0.2">
      <c r="A49" s="440"/>
      <c r="B49" s="454" t="s">
        <v>72</v>
      </c>
      <c r="C49" s="455" t="s">
        <v>71</v>
      </c>
      <c r="D49" s="456">
        <v>0</v>
      </c>
      <c r="E49" s="443">
        <v>197900</v>
      </c>
      <c r="F49" s="443">
        <v>0</v>
      </c>
      <c r="G49" s="443">
        <v>0</v>
      </c>
    </row>
    <row r="50" spans="1:7" s="445" customFormat="1" ht="15" customHeight="1" x14ac:dyDescent="0.2">
      <c r="A50" s="440" t="s">
        <v>69</v>
      </c>
      <c r="B50" s="444" t="s">
        <v>70</v>
      </c>
      <c r="C50" s="440" t="s">
        <v>69</v>
      </c>
      <c r="D50" s="442">
        <f>D56</f>
        <v>84750</v>
      </c>
      <c r="E50" s="443">
        <f>E51</f>
        <v>5571060</v>
      </c>
      <c r="F50" s="443">
        <f>F51</f>
        <v>4148300</v>
      </c>
      <c r="G50" s="443">
        <f>G51</f>
        <v>4494200</v>
      </c>
    </row>
    <row r="51" spans="1:7" s="445" customFormat="1" ht="24.75" customHeight="1" x14ac:dyDescent="0.2">
      <c r="A51" s="440" t="s">
        <v>67</v>
      </c>
      <c r="B51" s="444" t="s">
        <v>68</v>
      </c>
      <c r="C51" s="440" t="s">
        <v>67</v>
      </c>
      <c r="D51" s="442">
        <f>D66</f>
        <v>0</v>
      </c>
      <c r="E51" s="443">
        <f>E52+E59+E62+E65</f>
        <v>5571060</v>
      </c>
      <c r="F51" s="443">
        <f>F52+F59+F62+F65</f>
        <v>4148300</v>
      </c>
      <c r="G51" s="443">
        <f>G52+G59+G62+G65</f>
        <v>4494200</v>
      </c>
    </row>
    <row r="52" spans="1:7" s="445" customFormat="1" ht="15.75" customHeight="1" x14ac:dyDescent="0.2">
      <c r="A52" s="440" t="s">
        <v>65</v>
      </c>
      <c r="B52" s="444" t="s">
        <v>66</v>
      </c>
      <c r="C52" s="440" t="s">
        <v>65</v>
      </c>
      <c r="D52" s="442">
        <v>0</v>
      </c>
      <c r="E52" s="443">
        <f>E53+E56+E57</f>
        <v>4283750</v>
      </c>
      <c r="F52" s="443">
        <f>F53+F57</f>
        <v>4040000</v>
      </c>
      <c r="G52" s="443">
        <f>G53+G57</f>
        <v>4030000</v>
      </c>
    </row>
    <row r="53" spans="1:7" s="445" customFormat="1" ht="24.75" customHeight="1" x14ac:dyDescent="0.2">
      <c r="A53" s="440" t="s">
        <v>64</v>
      </c>
      <c r="B53" s="444" t="s">
        <v>63</v>
      </c>
      <c r="C53" s="440" t="s">
        <v>62</v>
      </c>
      <c r="D53" s="442">
        <v>0</v>
      </c>
      <c r="E53" s="443">
        <f>E54</f>
        <v>4115000</v>
      </c>
      <c r="F53" s="443">
        <f>F54</f>
        <v>3998000</v>
      </c>
      <c r="G53" s="443">
        <f>G54</f>
        <v>3989000</v>
      </c>
    </row>
    <row r="54" spans="1:7" s="445" customFormat="1" ht="25.5" customHeight="1" x14ac:dyDescent="0.2">
      <c r="A54" s="440" t="s">
        <v>61</v>
      </c>
      <c r="B54" s="441" t="s">
        <v>60</v>
      </c>
      <c r="C54" s="457" t="s">
        <v>59</v>
      </c>
      <c r="D54" s="458">
        <v>0</v>
      </c>
      <c r="E54" s="443">
        <v>4115000</v>
      </c>
      <c r="F54" s="443">
        <v>3998000</v>
      </c>
      <c r="G54" s="443">
        <v>3989000</v>
      </c>
    </row>
    <row r="55" spans="1:7" s="445" customFormat="1" ht="25.5" customHeight="1" x14ac:dyDescent="0.2">
      <c r="A55" s="440"/>
      <c r="B55" s="441" t="s">
        <v>347</v>
      </c>
      <c r="C55" s="459" t="s">
        <v>57</v>
      </c>
      <c r="D55" s="458">
        <v>84750</v>
      </c>
      <c r="E55" s="443">
        <v>84750</v>
      </c>
      <c r="F55" s="443">
        <v>0</v>
      </c>
      <c r="G55" s="443">
        <v>0</v>
      </c>
    </row>
    <row r="56" spans="1:7" s="445" customFormat="1" ht="32.25" customHeight="1" x14ac:dyDescent="0.2">
      <c r="A56" s="440"/>
      <c r="B56" s="441" t="s">
        <v>58</v>
      </c>
      <c r="C56" s="459" t="s">
        <v>57</v>
      </c>
      <c r="D56" s="458">
        <v>84750</v>
      </c>
      <c r="E56" s="443">
        <v>84750</v>
      </c>
      <c r="F56" s="443">
        <v>0</v>
      </c>
      <c r="G56" s="443">
        <v>0</v>
      </c>
    </row>
    <row r="57" spans="1:7" s="445" customFormat="1" ht="24.75" customHeight="1" x14ac:dyDescent="0.2">
      <c r="A57" s="440" t="s">
        <v>55</v>
      </c>
      <c r="B57" s="444" t="s">
        <v>56</v>
      </c>
      <c r="C57" s="457" t="s">
        <v>55</v>
      </c>
      <c r="D57" s="458">
        <v>0</v>
      </c>
      <c r="E57" s="443">
        <v>84000</v>
      </c>
      <c r="F57" s="443">
        <f>F58</f>
        <v>42000</v>
      </c>
      <c r="G57" s="443">
        <f>G58</f>
        <v>41000</v>
      </c>
    </row>
    <row r="58" spans="1:7" s="445" customFormat="1" ht="26.25" customHeight="1" x14ac:dyDescent="0.2">
      <c r="A58" s="440" t="s">
        <v>53</v>
      </c>
      <c r="B58" s="441" t="s">
        <v>54</v>
      </c>
      <c r="C58" s="457" t="s">
        <v>53</v>
      </c>
      <c r="D58" s="458">
        <v>0</v>
      </c>
      <c r="E58" s="443">
        <v>84000</v>
      </c>
      <c r="F58" s="443">
        <v>42000</v>
      </c>
      <c r="G58" s="443">
        <v>41000</v>
      </c>
    </row>
    <row r="59" spans="1:7" s="445" customFormat="1" ht="24" customHeight="1" x14ac:dyDescent="0.2">
      <c r="A59" s="440" t="s">
        <v>51</v>
      </c>
      <c r="B59" s="441" t="s">
        <v>52</v>
      </c>
      <c r="C59" s="440" t="s">
        <v>51</v>
      </c>
      <c r="D59" s="442">
        <v>0</v>
      </c>
      <c r="E59" s="443">
        <f>E60</f>
        <v>823000</v>
      </c>
      <c r="F59" s="443">
        <f>F60</f>
        <v>0</v>
      </c>
      <c r="G59" s="443">
        <f>G60</f>
        <v>352100</v>
      </c>
    </row>
    <row r="60" spans="1:7" s="445" customFormat="1" ht="13.5" customHeight="1" x14ac:dyDescent="0.2">
      <c r="A60" s="440" t="s">
        <v>49</v>
      </c>
      <c r="B60" s="441" t="s">
        <v>50</v>
      </c>
      <c r="C60" s="440" t="s">
        <v>49</v>
      </c>
      <c r="D60" s="442">
        <v>0</v>
      </c>
      <c r="E60" s="443">
        <f t="shared" ref="E60:G60" si="15">E61</f>
        <v>823000</v>
      </c>
      <c r="F60" s="443">
        <f t="shared" si="15"/>
        <v>0</v>
      </c>
      <c r="G60" s="443">
        <f t="shared" si="15"/>
        <v>352100</v>
      </c>
    </row>
    <row r="61" spans="1:7" s="445" customFormat="1" ht="12.75" customHeight="1" x14ac:dyDescent="0.2">
      <c r="A61" s="440" t="s">
        <v>47</v>
      </c>
      <c r="B61" s="441" t="s">
        <v>48</v>
      </c>
      <c r="C61" s="440" t="s">
        <v>47</v>
      </c>
      <c r="D61" s="442">
        <v>0</v>
      </c>
      <c r="E61" s="443">
        <v>823000</v>
      </c>
      <c r="F61" s="443">
        <v>0</v>
      </c>
      <c r="G61" s="443">
        <v>352100</v>
      </c>
    </row>
    <row r="62" spans="1:7" s="445" customFormat="1" ht="13.5" customHeight="1" x14ac:dyDescent="0.2">
      <c r="A62" s="440" t="s">
        <v>45</v>
      </c>
      <c r="B62" s="444" t="s">
        <v>46</v>
      </c>
      <c r="C62" s="440" t="s">
        <v>45</v>
      </c>
      <c r="D62" s="442">
        <v>0</v>
      </c>
      <c r="E62" s="443">
        <f t="shared" ref="E62:G63" si="16">E63</f>
        <v>104800</v>
      </c>
      <c r="F62" s="443">
        <f t="shared" si="16"/>
        <v>108300</v>
      </c>
      <c r="G62" s="443">
        <f t="shared" si="16"/>
        <v>112100</v>
      </c>
    </row>
    <row r="63" spans="1:7" s="445" customFormat="1" ht="28.5" customHeight="1" x14ac:dyDescent="0.2">
      <c r="A63" s="440" t="s">
        <v>44</v>
      </c>
      <c r="B63" s="444" t="s">
        <v>43</v>
      </c>
      <c r="C63" s="440" t="s">
        <v>42</v>
      </c>
      <c r="D63" s="442">
        <v>0</v>
      </c>
      <c r="E63" s="443">
        <f t="shared" si="16"/>
        <v>104800</v>
      </c>
      <c r="F63" s="443">
        <f t="shared" si="16"/>
        <v>108300</v>
      </c>
      <c r="G63" s="443">
        <f t="shared" si="16"/>
        <v>112100</v>
      </c>
    </row>
    <row r="64" spans="1:7" s="445" customFormat="1" ht="39.75" customHeight="1" x14ac:dyDescent="0.2">
      <c r="A64" s="440" t="s">
        <v>41</v>
      </c>
      <c r="B64" s="441" t="s">
        <v>40</v>
      </c>
      <c r="C64" s="440" t="s">
        <v>39</v>
      </c>
      <c r="D64" s="442">
        <v>0</v>
      </c>
      <c r="E64" s="443">
        <v>104800</v>
      </c>
      <c r="F64" s="443">
        <v>108300</v>
      </c>
      <c r="G64" s="443">
        <v>112100</v>
      </c>
    </row>
    <row r="65" spans="1:7" s="445" customFormat="1" ht="15" customHeight="1" x14ac:dyDescent="0.2">
      <c r="A65" s="440"/>
      <c r="B65" s="441" t="s">
        <v>38</v>
      </c>
      <c r="C65" s="440" t="s">
        <v>37</v>
      </c>
      <c r="D65" s="442">
        <v>0</v>
      </c>
      <c r="E65" s="443">
        <f>E66</f>
        <v>359510</v>
      </c>
      <c r="F65" s="443">
        <v>0</v>
      </c>
      <c r="G65" s="443">
        <v>0</v>
      </c>
    </row>
    <row r="66" spans="1:7" s="445" customFormat="1" ht="26.25" customHeight="1" x14ac:dyDescent="0.2">
      <c r="A66" s="440"/>
      <c r="B66" s="441" t="s">
        <v>36</v>
      </c>
      <c r="C66" s="440" t="s">
        <v>35</v>
      </c>
      <c r="D66" s="442">
        <v>0</v>
      </c>
      <c r="E66" s="443">
        <f>E67</f>
        <v>359510</v>
      </c>
      <c r="F66" s="443">
        <v>0</v>
      </c>
      <c r="G66" s="443">
        <v>0</v>
      </c>
    </row>
    <row r="67" spans="1:7" s="445" customFormat="1" ht="25.5" customHeight="1" x14ac:dyDescent="0.2">
      <c r="A67" s="440"/>
      <c r="B67" s="441" t="s">
        <v>348</v>
      </c>
      <c r="C67" s="440" t="s">
        <v>34</v>
      </c>
      <c r="D67" s="442">
        <v>0</v>
      </c>
      <c r="E67" s="443">
        <v>359510</v>
      </c>
      <c r="F67" s="443">
        <v>0</v>
      </c>
      <c r="G67" s="443">
        <v>0</v>
      </c>
    </row>
    <row r="68" spans="1:7" s="445" customFormat="1" x14ac:dyDescent="0.2">
      <c r="C68" s="460"/>
      <c r="D68" s="460"/>
    </row>
    <row r="69" spans="1:7" s="445" customFormat="1" x14ac:dyDescent="0.2"/>
  </sheetData>
  <mergeCells count="6">
    <mergeCell ref="F1:G1"/>
    <mergeCell ref="E6:G6"/>
    <mergeCell ref="A6:A7"/>
    <mergeCell ref="A2:G3"/>
    <mergeCell ref="C6:C7"/>
    <mergeCell ref="D6:D7"/>
  </mergeCells>
  <pageMargins left="0.23622047244094491" right="0.23622047244094491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workbookViewId="0">
      <selection sqref="A1:XFD1048576"/>
    </sheetView>
  </sheetViews>
  <sheetFormatPr defaultRowHeight="12.75" x14ac:dyDescent="0.2"/>
  <cols>
    <col min="1" max="1" width="0.42578125" customWidth="1"/>
    <col min="2" max="2" width="0.140625" hidden="1" customWidth="1"/>
    <col min="3" max="5" width="9.140625" hidden="1" customWidth="1"/>
    <col min="10" max="10" width="4.5703125" customWidth="1"/>
    <col min="11" max="11" width="4.7109375" customWidth="1"/>
    <col min="12" max="12" width="11.28515625" customWidth="1"/>
    <col min="13" max="13" width="3.85546875" customWidth="1"/>
    <col min="14" max="14" width="10.140625" customWidth="1"/>
    <col min="15" max="15" width="12" customWidth="1"/>
    <col min="16" max="16" width="11.5703125" customWidth="1"/>
    <col min="17" max="17" width="11.42578125" customWidth="1"/>
  </cols>
  <sheetData>
    <row r="1" spans="1:17" x14ac:dyDescent="0.2">
      <c r="A1" s="69"/>
      <c r="B1" s="69"/>
      <c r="C1" s="69"/>
      <c r="D1" s="69"/>
      <c r="E1" s="69"/>
      <c r="F1" s="68"/>
      <c r="G1" s="68"/>
      <c r="H1" s="68"/>
      <c r="I1" s="68"/>
      <c r="J1" s="66"/>
      <c r="K1" s="66"/>
      <c r="L1" s="67"/>
      <c r="M1" s="67"/>
      <c r="N1" s="67"/>
      <c r="O1" s="355" t="s">
        <v>196</v>
      </c>
      <c r="P1" s="355"/>
      <c r="Q1" s="355"/>
    </row>
    <row r="2" spans="1:17" x14ac:dyDescent="0.2">
      <c r="A2" s="69"/>
      <c r="B2" s="69"/>
      <c r="C2" s="69"/>
      <c r="D2" s="69"/>
      <c r="E2" s="69"/>
      <c r="F2" s="68"/>
      <c r="G2" s="68"/>
      <c r="H2" s="68"/>
      <c r="I2" s="68"/>
      <c r="J2" s="66"/>
      <c r="K2" s="66"/>
      <c r="L2" s="67"/>
      <c r="M2" s="67"/>
      <c r="N2" s="67"/>
      <c r="O2" s="355" t="s">
        <v>195</v>
      </c>
      <c r="P2" s="355"/>
      <c r="Q2" s="355"/>
    </row>
    <row r="3" spans="1:17" x14ac:dyDescent="0.2">
      <c r="A3" s="69"/>
      <c r="B3" s="69"/>
      <c r="C3" s="69"/>
      <c r="D3" s="69"/>
      <c r="E3" s="69"/>
      <c r="F3" s="68"/>
      <c r="G3" s="68"/>
      <c r="H3" s="68"/>
      <c r="I3" s="68"/>
      <c r="J3" s="66"/>
      <c r="K3" s="66"/>
      <c r="L3" s="67"/>
      <c r="M3" s="67"/>
      <c r="N3" s="67"/>
      <c r="O3" s="355" t="s">
        <v>29</v>
      </c>
      <c r="P3" s="355"/>
      <c r="Q3" s="355"/>
    </row>
    <row r="4" spans="1:17" x14ac:dyDescent="0.2">
      <c r="A4" s="69"/>
      <c r="B4" s="69"/>
      <c r="C4" s="69"/>
      <c r="D4" s="69"/>
      <c r="E4" s="69"/>
      <c r="F4" s="68"/>
      <c r="G4" s="68"/>
      <c r="H4" s="68"/>
      <c r="I4" s="70"/>
      <c r="J4" s="66"/>
      <c r="K4" s="66"/>
      <c r="L4" s="67"/>
      <c r="M4" s="67"/>
      <c r="N4" s="67"/>
      <c r="O4" s="355" t="s">
        <v>194</v>
      </c>
      <c r="P4" s="355"/>
      <c r="Q4" s="355"/>
    </row>
    <row r="5" spans="1:17" x14ac:dyDescent="0.2">
      <c r="A5" s="69"/>
      <c r="B5" s="69"/>
      <c r="C5" s="69"/>
      <c r="D5" s="69"/>
      <c r="E5" s="69"/>
      <c r="F5" s="68"/>
      <c r="G5" s="68"/>
      <c r="H5" s="68"/>
      <c r="I5" s="68"/>
      <c r="J5" s="66"/>
      <c r="K5" s="66"/>
      <c r="L5" s="67"/>
      <c r="M5" s="67"/>
      <c r="N5" s="67"/>
      <c r="O5" s="66"/>
      <c r="P5" s="66"/>
      <c r="Q5" s="66"/>
    </row>
    <row r="6" spans="1:17" x14ac:dyDescent="0.2">
      <c r="A6" s="461" t="s">
        <v>193</v>
      </c>
      <c r="B6" s="461"/>
      <c r="C6" s="461"/>
      <c r="D6" s="461"/>
      <c r="E6" s="461"/>
      <c r="F6" s="461"/>
      <c r="G6" s="461"/>
      <c r="H6" s="461"/>
      <c r="I6" s="461"/>
      <c r="J6" s="461"/>
      <c r="K6" s="461"/>
      <c r="L6" s="461"/>
      <c r="M6" s="461"/>
      <c r="N6" s="461"/>
      <c r="O6" s="461"/>
      <c r="P6" s="461"/>
      <c r="Q6" s="461"/>
    </row>
    <row r="7" spans="1:17" x14ac:dyDescent="0.2">
      <c r="A7" s="462"/>
      <c r="B7" s="462"/>
      <c r="C7" s="462"/>
      <c r="D7" s="462"/>
      <c r="E7" s="462"/>
      <c r="F7" s="462"/>
      <c r="G7" s="462"/>
      <c r="H7" s="462"/>
      <c r="I7" s="462"/>
      <c r="J7" s="462"/>
      <c r="K7" s="462"/>
      <c r="L7" s="462"/>
      <c r="M7" s="462"/>
      <c r="N7" s="3"/>
      <c r="O7" s="60"/>
      <c r="P7" s="60"/>
      <c r="Q7" s="65" t="s">
        <v>30</v>
      </c>
    </row>
    <row r="8" spans="1:17" ht="13.5" thickBot="1" x14ac:dyDescent="0.25">
      <c r="A8" s="63"/>
      <c r="B8" s="64" t="s">
        <v>192</v>
      </c>
      <c r="C8" s="63"/>
      <c r="D8" s="63"/>
      <c r="E8" s="63"/>
      <c r="F8" s="62"/>
      <c r="G8" s="62"/>
      <c r="H8" s="62"/>
      <c r="I8" s="62"/>
      <c r="J8" s="61"/>
      <c r="K8" s="61"/>
      <c r="L8" s="61"/>
      <c r="M8" s="61"/>
      <c r="N8" s="61"/>
      <c r="O8" s="60"/>
      <c r="P8" s="60"/>
      <c r="Q8" s="60"/>
    </row>
    <row r="9" spans="1:17" ht="25.5" x14ac:dyDescent="0.2">
      <c r="A9" s="358" t="s">
        <v>191</v>
      </c>
      <c r="B9" s="359"/>
      <c r="C9" s="359"/>
      <c r="D9" s="359"/>
      <c r="E9" s="359"/>
      <c r="F9" s="359"/>
      <c r="G9" s="359"/>
      <c r="H9" s="359"/>
      <c r="I9" s="359"/>
      <c r="J9" s="59" t="s">
        <v>190</v>
      </c>
      <c r="K9" s="59" t="s">
        <v>189</v>
      </c>
      <c r="L9" s="59" t="s">
        <v>188</v>
      </c>
      <c r="M9" s="59" t="s">
        <v>187</v>
      </c>
      <c r="N9" s="59" t="s">
        <v>155</v>
      </c>
      <c r="O9" s="59">
        <v>2022</v>
      </c>
      <c r="P9" s="59">
        <v>2023</v>
      </c>
      <c r="Q9" s="58">
        <v>2024</v>
      </c>
    </row>
    <row r="10" spans="1:17" x14ac:dyDescent="0.2">
      <c r="A10" s="360" t="s">
        <v>186</v>
      </c>
      <c r="B10" s="361"/>
      <c r="C10" s="361"/>
      <c r="D10" s="361"/>
      <c r="E10" s="361"/>
      <c r="F10" s="361"/>
      <c r="G10" s="361"/>
      <c r="H10" s="361"/>
      <c r="I10" s="361"/>
      <c r="J10" s="41">
        <v>1</v>
      </c>
      <c r="K10" s="41">
        <v>0</v>
      </c>
      <c r="L10" s="40">
        <v>0</v>
      </c>
      <c r="M10" s="39">
        <v>0</v>
      </c>
      <c r="N10" s="38">
        <v>0</v>
      </c>
      <c r="O10" s="37">
        <f>O11+O12+O13+O14+O15</f>
        <v>2727785.46</v>
      </c>
      <c r="P10" s="37">
        <f>P11+P12+P13+P14+P15</f>
        <v>3262950</v>
      </c>
      <c r="Q10" s="46">
        <f>Q11+Q12+Q13+Q14+Q15</f>
        <v>3112350</v>
      </c>
    </row>
    <row r="11" spans="1:17" ht="44.25" customHeight="1" x14ac:dyDescent="0.2">
      <c r="A11" s="45"/>
      <c r="B11" s="44"/>
      <c r="C11" s="357" t="s">
        <v>185</v>
      </c>
      <c r="D11" s="357"/>
      <c r="E11" s="357"/>
      <c r="F11" s="357"/>
      <c r="G11" s="357"/>
      <c r="H11" s="357"/>
      <c r="I11" s="357"/>
      <c r="J11" s="33">
        <v>1</v>
      </c>
      <c r="K11" s="33">
        <v>2</v>
      </c>
      <c r="L11" s="32">
        <v>0</v>
      </c>
      <c r="M11" s="31">
        <v>0</v>
      </c>
      <c r="N11" s="48" t="s">
        <v>184</v>
      </c>
      <c r="O11" s="29">
        <v>843147.88</v>
      </c>
      <c r="P11" s="29">
        <v>963408</v>
      </c>
      <c r="Q11" s="42">
        <v>963408</v>
      </c>
    </row>
    <row r="12" spans="1:17" ht="69.75" customHeight="1" x14ac:dyDescent="0.2">
      <c r="A12" s="45"/>
      <c r="B12" s="44"/>
      <c r="C12" s="54"/>
      <c r="D12" s="54"/>
      <c r="E12" s="357" t="s">
        <v>183</v>
      </c>
      <c r="F12" s="357"/>
      <c r="G12" s="357"/>
      <c r="H12" s="357"/>
      <c r="I12" s="357"/>
      <c r="J12" s="33">
        <v>1</v>
      </c>
      <c r="K12" s="33">
        <v>4</v>
      </c>
      <c r="L12" s="32">
        <v>0</v>
      </c>
      <c r="M12" s="31">
        <v>0</v>
      </c>
      <c r="N12" s="48" t="s">
        <v>182</v>
      </c>
      <c r="O12" s="29">
        <v>1838580.08</v>
      </c>
      <c r="P12" s="29">
        <v>2253142</v>
      </c>
      <c r="Q12" s="42">
        <v>2102542</v>
      </c>
    </row>
    <row r="13" spans="1:17" ht="55.5" customHeight="1" x14ac:dyDescent="0.2">
      <c r="A13" s="45"/>
      <c r="B13" s="44"/>
      <c r="C13" s="54"/>
      <c r="D13" s="54"/>
      <c r="E13" s="54"/>
      <c r="F13" s="357" t="s">
        <v>181</v>
      </c>
      <c r="G13" s="357"/>
      <c r="H13" s="357"/>
      <c r="I13" s="357"/>
      <c r="J13" s="33">
        <v>1</v>
      </c>
      <c r="K13" s="33">
        <v>6</v>
      </c>
      <c r="L13" s="32">
        <v>0</v>
      </c>
      <c r="M13" s="31">
        <v>0</v>
      </c>
      <c r="N13" s="48" t="s">
        <v>168</v>
      </c>
      <c r="O13" s="29">
        <v>29400</v>
      </c>
      <c r="P13" s="29">
        <v>29400</v>
      </c>
      <c r="Q13" s="42">
        <v>29400</v>
      </c>
    </row>
    <row r="14" spans="1:17" ht="18" customHeight="1" x14ac:dyDescent="0.2">
      <c r="A14" s="52"/>
      <c r="B14" s="57"/>
      <c r="C14" s="56"/>
      <c r="D14" s="56"/>
      <c r="E14" s="56"/>
      <c r="F14" s="350" t="s">
        <v>180</v>
      </c>
      <c r="G14" s="350"/>
      <c r="H14" s="350"/>
      <c r="I14" s="351"/>
      <c r="J14" s="33">
        <v>1</v>
      </c>
      <c r="K14" s="33">
        <v>11</v>
      </c>
      <c r="L14" s="32">
        <v>0</v>
      </c>
      <c r="M14" s="31"/>
      <c r="N14" s="48" t="s">
        <v>168</v>
      </c>
      <c r="O14" s="29">
        <v>15000</v>
      </c>
      <c r="P14" s="29">
        <v>15000</v>
      </c>
      <c r="Q14" s="42">
        <v>15000</v>
      </c>
    </row>
    <row r="15" spans="1:17" ht="24" customHeight="1" x14ac:dyDescent="0.2">
      <c r="A15" s="52"/>
      <c r="B15" s="57"/>
      <c r="C15" s="56"/>
      <c r="D15" s="56"/>
      <c r="E15" s="56"/>
      <c r="F15" s="362" t="s">
        <v>179</v>
      </c>
      <c r="G15" s="350"/>
      <c r="H15" s="350"/>
      <c r="I15" s="351"/>
      <c r="J15" s="41">
        <v>1</v>
      </c>
      <c r="K15" s="41">
        <v>13</v>
      </c>
      <c r="L15" s="40">
        <v>0</v>
      </c>
      <c r="M15" s="39">
        <v>0</v>
      </c>
      <c r="N15" s="55" t="s">
        <v>168</v>
      </c>
      <c r="O15" s="37">
        <v>1657.5</v>
      </c>
      <c r="P15" s="37">
        <v>2000</v>
      </c>
      <c r="Q15" s="46">
        <v>2000</v>
      </c>
    </row>
    <row r="16" spans="1:17" ht="21.75" customHeight="1" x14ac:dyDescent="0.2">
      <c r="A16" s="352" t="s">
        <v>178</v>
      </c>
      <c r="B16" s="353"/>
      <c r="C16" s="353"/>
      <c r="D16" s="353"/>
      <c r="E16" s="353"/>
      <c r="F16" s="353"/>
      <c r="G16" s="353"/>
      <c r="H16" s="353"/>
      <c r="I16" s="354"/>
      <c r="J16" s="41">
        <v>2</v>
      </c>
      <c r="K16" s="41">
        <v>0</v>
      </c>
      <c r="L16" s="40">
        <v>0</v>
      </c>
      <c r="M16" s="39">
        <v>0</v>
      </c>
      <c r="N16" s="55" t="s">
        <v>168</v>
      </c>
      <c r="O16" s="37">
        <f>O17</f>
        <v>104800</v>
      </c>
      <c r="P16" s="37">
        <f t="shared" ref="P16:Q16" si="0">P17</f>
        <v>108300</v>
      </c>
      <c r="Q16" s="46">
        <f t="shared" si="0"/>
        <v>112100</v>
      </c>
    </row>
    <row r="17" spans="1:17" ht="27.75" customHeight="1" x14ac:dyDescent="0.2">
      <c r="A17" s="45"/>
      <c r="B17" s="44"/>
      <c r="C17" s="349" t="s">
        <v>177</v>
      </c>
      <c r="D17" s="350"/>
      <c r="E17" s="350"/>
      <c r="F17" s="350"/>
      <c r="G17" s="350"/>
      <c r="H17" s="350"/>
      <c r="I17" s="351"/>
      <c r="J17" s="33">
        <v>2</v>
      </c>
      <c r="K17" s="33">
        <v>3</v>
      </c>
      <c r="L17" s="32">
        <v>0</v>
      </c>
      <c r="M17" s="31">
        <v>0</v>
      </c>
      <c r="N17" s="48" t="s">
        <v>168</v>
      </c>
      <c r="O17" s="29">
        <v>104800</v>
      </c>
      <c r="P17" s="29">
        <v>108300</v>
      </c>
      <c r="Q17" s="42">
        <v>112100</v>
      </c>
    </row>
    <row r="18" spans="1:17" ht="43.5" customHeight="1" x14ac:dyDescent="0.2">
      <c r="A18" s="352" t="s">
        <v>176</v>
      </c>
      <c r="B18" s="353"/>
      <c r="C18" s="353"/>
      <c r="D18" s="353"/>
      <c r="E18" s="353"/>
      <c r="F18" s="353"/>
      <c r="G18" s="353"/>
      <c r="H18" s="353"/>
      <c r="I18" s="354"/>
      <c r="J18" s="41">
        <v>3</v>
      </c>
      <c r="K18" s="41">
        <v>0</v>
      </c>
      <c r="L18" s="40">
        <v>0</v>
      </c>
      <c r="M18" s="39">
        <v>0</v>
      </c>
      <c r="N18" s="55">
        <f>N19+N20</f>
        <v>514.85000000000036</v>
      </c>
      <c r="O18" s="37">
        <v>81472</v>
      </c>
      <c r="P18" s="37">
        <f>P19+P20</f>
        <v>121419</v>
      </c>
      <c r="Q18" s="46">
        <f>Q19+Q20</f>
        <v>117300</v>
      </c>
    </row>
    <row r="19" spans="1:17" ht="52.5" customHeight="1" x14ac:dyDescent="0.2">
      <c r="A19" s="45"/>
      <c r="B19" s="44"/>
      <c r="C19" s="349" t="s">
        <v>175</v>
      </c>
      <c r="D19" s="350"/>
      <c r="E19" s="350"/>
      <c r="F19" s="350"/>
      <c r="G19" s="350"/>
      <c r="H19" s="350"/>
      <c r="I19" s="351"/>
      <c r="J19" s="33">
        <v>3</v>
      </c>
      <c r="K19" s="33">
        <v>10</v>
      </c>
      <c r="L19" s="32">
        <v>0</v>
      </c>
      <c r="M19" s="31">
        <v>0</v>
      </c>
      <c r="N19" s="48" t="s">
        <v>174</v>
      </c>
      <c r="O19" s="29">
        <v>81472</v>
      </c>
      <c r="P19" s="29">
        <v>117300</v>
      </c>
      <c r="Q19" s="42">
        <v>117300</v>
      </c>
    </row>
    <row r="20" spans="1:17" ht="39.75" customHeight="1" x14ac:dyDescent="0.2">
      <c r="A20" s="45"/>
      <c r="B20" s="44"/>
      <c r="C20" s="54"/>
      <c r="D20" s="54"/>
      <c r="E20" s="54"/>
      <c r="F20" s="357" t="s">
        <v>173</v>
      </c>
      <c r="G20" s="357"/>
      <c r="H20" s="357"/>
      <c r="I20" s="357"/>
      <c r="J20" s="33">
        <v>3</v>
      </c>
      <c r="K20" s="33">
        <v>14</v>
      </c>
      <c r="L20" s="32">
        <v>0</v>
      </c>
      <c r="M20" s="31">
        <v>0</v>
      </c>
      <c r="N20" s="48" t="s">
        <v>172</v>
      </c>
      <c r="O20" s="29">
        <v>0</v>
      </c>
      <c r="P20" s="29">
        <v>4119</v>
      </c>
      <c r="Q20" s="42">
        <v>0</v>
      </c>
    </row>
    <row r="21" spans="1:17" x14ac:dyDescent="0.2">
      <c r="A21" s="352" t="s">
        <v>171</v>
      </c>
      <c r="B21" s="353"/>
      <c r="C21" s="353"/>
      <c r="D21" s="353"/>
      <c r="E21" s="353"/>
      <c r="F21" s="353"/>
      <c r="G21" s="353"/>
      <c r="H21" s="353"/>
      <c r="I21" s="354"/>
      <c r="J21" s="41">
        <v>4</v>
      </c>
      <c r="K21" s="41">
        <v>0</v>
      </c>
      <c r="L21" s="40">
        <v>0</v>
      </c>
      <c r="M21" s="39">
        <v>0</v>
      </c>
      <c r="N21" s="38" t="str">
        <f>N22</f>
        <v>0,00</v>
      </c>
      <c r="O21" s="37">
        <f>O22+O23</f>
        <v>915767.81</v>
      </c>
      <c r="P21" s="37">
        <f t="shared" ref="P21" si="1">P22</f>
        <v>753000</v>
      </c>
      <c r="Q21" s="46">
        <f>Q22+Q23</f>
        <v>1131000</v>
      </c>
    </row>
    <row r="22" spans="1:17" ht="17.25" customHeight="1" x14ac:dyDescent="0.2">
      <c r="A22" s="45"/>
      <c r="B22" s="53"/>
      <c r="C22" s="53"/>
      <c r="D22" s="53"/>
      <c r="E22" s="53"/>
      <c r="F22" s="366" t="s">
        <v>170</v>
      </c>
      <c r="G22" s="366"/>
      <c r="H22" s="366"/>
      <c r="I22" s="366"/>
      <c r="J22" s="33">
        <v>4</v>
      </c>
      <c r="K22" s="33">
        <v>9</v>
      </c>
      <c r="L22" s="32">
        <v>0</v>
      </c>
      <c r="M22" s="31">
        <v>0</v>
      </c>
      <c r="N22" s="48" t="s">
        <v>168</v>
      </c>
      <c r="O22" s="29">
        <v>915767.81</v>
      </c>
      <c r="P22" s="29">
        <v>753000</v>
      </c>
      <c r="Q22" s="42">
        <v>768000</v>
      </c>
    </row>
    <row r="23" spans="1:17" ht="28.5" customHeight="1" x14ac:dyDescent="0.2">
      <c r="A23" s="52"/>
      <c r="B23" s="51"/>
      <c r="C23" s="51"/>
      <c r="D23" s="51"/>
      <c r="E23" s="51"/>
      <c r="F23" s="356" t="s">
        <v>169</v>
      </c>
      <c r="G23" s="356"/>
      <c r="H23" s="356"/>
      <c r="I23" s="367"/>
      <c r="J23" s="33">
        <v>4</v>
      </c>
      <c r="K23" s="33">
        <v>12</v>
      </c>
      <c r="L23" s="32">
        <v>0</v>
      </c>
      <c r="M23" s="31"/>
      <c r="N23" s="48" t="s">
        <v>168</v>
      </c>
      <c r="O23" s="29">
        <v>0</v>
      </c>
      <c r="P23" s="29">
        <v>0</v>
      </c>
      <c r="Q23" s="42">
        <v>363000</v>
      </c>
    </row>
    <row r="24" spans="1:17" ht="27.75" customHeight="1" x14ac:dyDescent="0.2">
      <c r="A24" s="352" t="s">
        <v>167</v>
      </c>
      <c r="B24" s="353"/>
      <c r="C24" s="353"/>
      <c r="D24" s="353"/>
      <c r="E24" s="353"/>
      <c r="F24" s="353"/>
      <c r="G24" s="353"/>
      <c r="H24" s="353"/>
      <c r="I24" s="354"/>
      <c r="J24" s="41">
        <v>5</v>
      </c>
      <c r="K24" s="41">
        <v>0</v>
      </c>
      <c r="L24" s="40">
        <v>0</v>
      </c>
      <c r="M24" s="39">
        <v>0</v>
      </c>
      <c r="N24" s="38">
        <f>N25+N26</f>
        <v>351407.38</v>
      </c>
      <c r="O24" s="37">
        <f>O25+O26</f>
        <v>1554242.23</v>
      </c>
      <c r="P24" s="37">
        <f t="shared" ref="P24:Q24" si="2">P26</f>
        <v>0</v>
      </c>
      <c r="Q24" s="46">
        <f t="shared" si="2"/>
        <v>15400</v>
      </c>
    </row>
    <row r="25" spans="1:17" ht="18.75" customHeight="1" x14ac:dyDescent="0.2">
      <c r="A25" s="50"/>
      <c r="B25" s="49"/>
      <c r="C25" s="49"/>
      <c r="D25" s="49"/>
      <c r="E25" s="49"/>
      <c r="F25" s="356" t="s">
        <v>166</v>
      </c>
      <c r="G25" s="353"/>
      <c r="H25" s="353"/>
      <c r="I25" s="354"/>
      <c r="J25" s="33">
        <v>5</v>
      </c>
      <c r="K25" s="33">
        <v>2</v>
      </c>
      <c r="L25" s="32">
        <v>0</v>
      </c>
      <c r="M25" s="31">
        <v>0</v>
      </c>
      <c r="N25" s="48" t="s">
        <v>165</v>
      </c>
      <c r="O25" s="29">
        <v>84750</v>
      </c>
      <c r="P25" s="29">
        <v>0</v>
      </c>
      <c r="Q25" s="42">
        <v>0</v>
      </c>
    </row>
    <row r="26" spans="1:17" x14ac:dyDescent="0.2">
      <c r="A26" s="45"/>
      <c r="B26" s="44"/>
      <c r="C26" s="349" t="s">
        <v>164</v>
      </c>
      <c r="D26" s="350"/>
      <c r="E26" s="350"/>
      <c r="F26" s="350"/>
      <c r="G26" s="350"/>
      <c r="H26" s="350"/>
      <c r="I26" s="351"/>
      <c r="J26" s="33">
        <v>5</v>
      </c>
      <c r="K26" s="33">
        <v>3</v>
      </c>
      <c r="L26" s="32">
        <v>0</v>
      </c>
      <c r="M26" s="31">
        <v>0</v>
      </c>
      <c r="N26" s="48" t="s">
        <v>163</v>
      </c>
      <c r="O26" s="29">
        <v>1469492.23</v>
      </c>
      <c r="P26" s="29">
        <v>0</v>
      </c>
      <c r="Q26" s="42">
        <v>15400</v>
      </c>
    </row>
    <row r="27" spans="1:17" x14ac:dyDescent="0.2">
      <c r="A27" s="352" t="s">
        <v>162</v>
      </c>
      <c r="B27" s="353"/>
      <c r="C27" s="353"/>
      <c r="D27" s="353"/>
      <c r="E27" s="353"/>
      <c r="F27" s="353"/>
      <c r="G27" s="353"/>
      <c r="H27" s="353"/>
      <c r="I27" s="354"/>
      <c r="J27" s="41">
        <v>8</v>
      </c>
      <c r="K27" s="41">
        <v>0</v>
      </c>
      <c r="L27" s="40">
        <v>0</v>
      </c>
      <c r="M27" s="39">
        <v>0</v>
      </c>
      <c r="N27" s="47">
        <f>N28</f>
        <v>46950.33</v>
      </c>
      <c r="O27" s="37">
        <f t="shared" ref="O27:P27" si="3">O28</f>
        <v>2846328.66</v>
      </c>
      <c r="P27" s="37">
        <f t="shared" si="3"/>
        <v>2266631</v>
      </c>
      <c r="Q27" s="46">
        <f>Q28</f>
        <v>2261050</v>
      </c>
    </row>
    <row r="28" spans="1:17" x14ac:dyDescent="0.2">
      <c r="A28" s="45"/>
      <c r="B28" s="44"/>
      <c r="C28" s="349" t="s">
        <v>161</v>
      </c>
      <c r="D28" s="350"/>
      <c r="E28" s="350"/>
      <c r="F28" s="350"/>
      <c r="G28" s="350"/>
      <c r="H28" s="350"/>
      <c r="I28" s="351"/>
      <c r="J28" s="33">
        <v>8</v>
      </c>
      <c r="K28" s="33">
        <v>1</v>
      </c>
      <c r="L28" s="32">
        <v>0</v>
      </c>
      <c r="M28" s="31">
        <v>0</v>
      </c>
      <c r="N28" s="43">
        <v>46950.33</v>
      </c>
      <c r="O28" s="29">
        <v>2846328.66</v>
      </c>
      <c r="P28" s="29">
        <v>2266631</v>
      </c>
      <c r="Q28" s="42">
        <v>2261050</v>
      </c>
    </row>
    <row r="29" spans="1:17" x14ac:dyDescent="0.2">
      <c r="A29" s="36"/>
      <c r="B29" s="35"/>
      <c r="C29" s="34"/>
      <c r="D29" s="34"/>
      <c r="E29" s="34"/>
      <c r="F29" s="363" t="s">
        <v>160</v>
      </c>
      <c r="G29" s="362"/>
      <c r="H29" s="362"/>
      <c r="I29" s="364"/>
      <c r="J29" s="41">
        <v>10</v>
      </c>
      <c r="K29" s="41">
        <v>0</v>
      </c>
      <c r="L29" s="40">
        <v>0</v>
      </c>
      <c r="M29" s="39">
        <v>0</v>
      </c>
      <c r="N29" s="38">
        <f>N30</f>
        <v>-15537.38</v>
      </c>
      <c r="O29" s="37">
        <f>O30</f>
        <v>24462.62</v>
      </c>
      <c r="P29" s="37">
        <f>P30</f>
        <v>113000</v>
      </c>
      <c r="Q29" s="37">
        <f>Q30</f>
        <v>111000</v>
      </c>
    </row>
    <row r="30" spans="1:17" x14ac:dyDescent="0.2">
      <c r="A30" s="36"/>
      <c r="B30" s="35"/>
      <c r="C30" s="34"/>
      <c r="D30" s="34"/>
      <c r="E30" s="34"/>
      <c r="F30" s="349" t="s">
        <v>159</v>
      </c>
      <c r="G30" s="350"/>
      <c r="H30" s="350"/>
      <c r="I30" s="351"/>
      <c r="J30" s="33">
        <v>10</v>
      </c>
      <c r="K30" s="33">
        <v>1</v>
      </c>
      <c r="L30" s="32">
        <v>0</v>
      </c>
      <c r="M30" s="31">
        <v>0</v>
      </c>
      <c r="N30" s="30">
        <v>-15537.38</v>
      </c>
      <c r="O30" s="29">
        <v>24462.62</v>
      </c>
      <c r="P30" s="29">
        <v>113000</v>
      </c>
      <c r="Q30" s="29">
        <v>111000</v>
      </c>
    </row>
    <row r="31" spans="1:17" ht="13.5" thickBot="1" x14ac:dyDescent="0.25">
      <c r="A31" s="463"/>
      <c r="B31" s="463"/>
      <c r="C31" s="463"/>
      <c r="D31" s="463"/>
      <c r="E31" s="463"/>
      <c r="F31" s="365" t="s">
        <v>158</v>
      </c>
      <c r="G31" s="365"/>
      <c r="H31" s="365"/>
      <c r="I31" s="365"/>
      <c r="J31" s="28"/>
      <c r="K31" s="28"/>
      <c r="L31" s="27"/>
      <c r="M31" s="27"/>
      <c r="N31" s="26">
        <v>84750</v>
      </c>
      <c r="O31" s="25">
        <f>O10+O16+O18+O21+O24+O27+O29</f>
        <v>8254858.7800000003</v>
      </c>
      <c r="P31" s="25">
        <f>P10+P16+P18+P21+P24+P27+P29</f>
        <v>6625300</v>
      </c>
      <c r="Q31" s="24">
        <f>Q10+Q16+Q18+Q21+Q24+Q27+Q29</f>
        <v>6860200</v>
      </c>
    </row>
  </sheetData>
  <mergeCells count="29">
    <mergeCell ref="C28:I28"/>
    <mergeCell ref="F29:I29"/>
    <mergeCell ref="F30:I30"/>
    <mergeCell ref="F31:I31"/>
    <mergeCell ref="A21:I21"/>
    <mergeCell ref="F22:I22"/>
    <mergeCell ref="F23:I23"/>
    <mergeCell ref="A24:I24"/>
    <mergeCell ref="C26:I26"/>
    <mergeCell ref="A27:I27"/>
    <mergeCell ref="F25:I25"/>
    <mergeCell ref="F20:I20"/>
    <mergeCell ref="A9:I9"/>
    <mergeCell ref="A10:I10"/>
    <mergeCell ref="C11:I11"/>
    <mergeCell ref="E12:I12"/>
    <mergeCell ref="F13:I13"/>
    <mergeCell ref="F14:I14"/>
    <mergeCell ref="F15:I15"/>
    <mergeCell ref="A16:I16"/>
    <mergeCell ref="C17:I17"/>
    <mergeCell ref="A18:I18"/>
    <mergeCell ref="C19:I19"/>
    <mergeCell ref="A7:M7"/>
    <mergeCell ref="O1:Q1"/>
    <mergeCell ref="O2:Q2"/>
    <mergeCell ref="O3:Q3"/>
    <mergeCell ref="O4:Q4"/>
    <mergeCell ref="A6:Q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5"/>
  <sheetViews>
    <sheetView workbookViewId="0">
      <selection sqref="A1:XFD1048576"/>
    </sheetView>
  </sheetViews>
  <sheetFormatPr defaultRowHeight="12.75" x14ac:dyDescent="0.2"/>
  <cols>
    <col min="1" max="2" width="0.5703125" customWidth="1"/>
    <col min="3" max="3" width="0.140625" hidden="1" customWidth="1"/>
    <col min="4" max="4" width="0.5703125" hidden="1" customWidth="1"/>
    <col min="5" max="5" width="0.140625" customWidth="1"/>
    <col min="9" max="9" width="11.28515625" customWidth="1"/>
    <col min="10" max="10" width="7.28515625" customWidth="1"/>
    <col min="11" max="11" width="7.7109375" customWidth="1"/>
    <col min="12" max="12" width="13" customWidth="1"/>
    <col min="13" max="13" width="6.28515625" customWidth="1"/>
    <col min="14" max="14" width="12.28515625" customWidth="1"/>
    <col min="15" max="15" width="13.42578125" customWidth="1"/>
    <col min="16" max="16" width="13" customWidth="1"/>
    <col min="17" max="17" width="13.5703125" customWidth="1"/>
  </cols>
  <sheetData>
    <row r="1" spans="1:17" x14ac:dyDescent="0.2">
      <c r="A1" s="69"/>
      <c r="B1" s="69"/>
      <c r="C1" s="69"/>
      <c r="D1" s="69"/>
      <c r="E1" s="69"/>
      <c r="F1" s="68"/>
      <c r="G1" s="68"/>
      <c r="H1" s="68"/>
      <c r="I1" s="68"/>
      <c r="J1" s="66"/>
      <c r="K1" s="66"/>
      <c r="L1" s="67"/>
      <c r="M1" s="355" t="s">
        <v>246</v>
      </c>
      <c r="N1" s="355"/>
      <c r="O1" s="355"/>
      <c r="P1" s="355"/>
      <c r="Q1" s="355"/>
    </row>
    <row r="2" spans="1:17" x14ac:dyDescent="0.2">
      <c r="A2" s="69"/>
      <c r="B2" s="69"/>
      <c r="C2" s="69"/>
      <c r="D2" s="69"/>
      <c r="E2" s="69"/>
      <c r="F2" s="68"/>
      <c r="G2" s="68"/>
      <c r="H2" s="68"/>
      <c r="I2" s="68"/>
      <c r="J2" s="66"/>
      <c r="K2" s="66"/>
      <c r="L2" s="67"/>
      <c r="M2" s="355" t="s">
        <v>195</v>
      </c>
      <c r="N2" s="355"/>
      <c r="O2" s="355"/>
      <c r="P2" s="355"/>
      <c r="Q2" s="355"/>
    </row>
    <row r="3" spans="1:17" x14ac:dyDescent="0.2">
      <c r="A3" s="69"/>
      <c r="B3" s="69"/>
      <c r="C3" s="69"/>
      <c r="D3" s="69"/>
      <c r="E3" s="69"/>
      <c r="F3" s="68"/>
      <c r="G3" s="68"/>
      <c r="H3" s="68"/>
      <c r="I3" s="68"/>
      <c r="J3" s="66"/>
      <c r="K3" s="66"/>
      <c r="L3" s="67"/>
      <c r="M3" s="355" t="s">
        <v>29</v>
      </c>
      <c r="N3" s="355"/>
      <c r="O3" s="355"/>
      <c r="P3" s="355"/>
      <c r="Q3" s="355"/>
    </row>
    <row r="4" spans="1:17" x14ac:dyDescent="0.2">
      <c r="A4" s="69"/>
      <c r="B4" s="69"/>
      <c r="C4" s="69"/>
      <c r="D4" s="69"/>
      <c r="E4" s="69"/>
      <c r="F4" s="68"/>
      <c r="G4" s="68"/>
      <c r="H4" s="68"/>
      <c r="I4" s="68"/>
      <c r="J4" s="66"/>
      <c r="K4" s="66"/>
      <c r="L4" s="67"/>
      <c r="M4" s="355" t="s">
        <v>245</v>
      </c>
      <c r="N4" s="355"/>
      <c r="O4" s="355"/>
      <c r="P4" s="355"/>
      <c r="Q4" s="355"/>
    </row>
    <row r="5" spans="1:17" x14ac:dyDescent="0.2">
      <c r="A5" s="69"/>
      <c r="B5" s="69"/>
      <c r="C5" s="69"/>
      <c r="D5" s="69"/>
      <c r="E5" s="69"/>
      <c r="F5" s="68"/>
      <c r="G5" s="68"/>
      <c r="H5" s="68"/>
      <c r="I5" s="68"/>
      <c r="J5" s="66"/>
      <c r="K5" s="66"/>
      <c r="L5" s="67"/>
      <c r="M5" s="67"/>
      <c r="N5" s="67"/>
      <c r="O5" s="66"/>
      <c r="P5" s="66"/>
      <c r="Q5" s="66"/>
    </row>
    <row r="6" spans="1:17" ht="38.25" customHeight="1" x14ac:dyDescent="0.2">
      <c r="A6" s="461" t="s">
        <v>244</v>
      </c>
      <c r="B6" s="461"/>
      <c r="C6" s="461"/>
      <c r="D6" s="461"/>
      <c r="E6" s="461"/>
      <c r="F6" s="461"/>
      <c r="G6" s="461"/>
      <c r="H6" s="461"/>
      <c r="I6" s="461"/>
      <c r="J6" s="461"/>
      <c r="K6" s="461"/>
      <c r="L6" s="461"/>
      <c r="M6" s="461"/>
      <c r="N6" s="461"/>
      <c r="O6" s="461"/>
      <c r="P6" s="461"/>
      <c r="Q6" s="461"/>
    </row>
    <row r="7" spans="1:17" x14ac:dyDescent="0.2">
      <c r="A7" s="462"/>
      <c r="B7" s="462"/>
      <c r="C7" s="462"/>
      <c r="D7" s="462"/>
      <c r="E7" s="462"/>
      <c r="F7" s="462"/>
      <c r="G7" s="462"/>
      <c r="H7" s="462"/>
      <c r="I7" s="462"/>
      <c r="J7" s="462"/>
      <c r="K7" s="462"/>
      <c r="L7" s="462"/>
      <c r="M7" s="462"/>
      <c r="N7" s="3"/>
      <c r="O7" s="60"/>
      <c r="P7" s="60"/>
      <c r="Q7" s="65" t="s">
        <v>30</v>
      </c>
    </row>
    <row r="8" spans="1:17" ht="13.5" thickBot="1" x14ac:dyDescent="0.25">
      <c r="A8" s="63"/>
      <c r="B8" s="64" t="s">
        <v>192</v>
      </c>
      <c r="C8" s="63"/>
      <c r="D8" s="63"/>
      <c r="E8" s="63"/>
      <c r="F8" s="62"/>
      <c r="G8" s="62"/>
      <c r="H8" s="62"/>
      <c r="I8" s="62"/>
      <c r="J8" s="61"/>
      <c r="K8" s="61"/>
      <c r="L8" s="61"/>
      <c r="M8" s="61"/>
      <c r="N8" s="61"/>
      <c r="O8" s="60"/>
      <c r="P8" s="60"/>
      <c r="Q8" s="60"/>
    </row>
    <row r="9" spans="1:17" x14ac:dyDescent="0.2">
      <c r="A9" s="358" t="s">
        <v>243</v>
      </c>
      <c r="B9" s="359"/>
      <c r="C9" s="359"/>
      <c r="D9" s="359"/>
      <c r="E9" s="359"/>
      <c r="F9" s="359"/>
      <c r="G9" s="359"/>
      <c r="H9" s="359"/>
      <c r="I9" s="359"/>
      <c r="J9" s="59" t="s">
        <v>190</v>
      </c>
      <c r="K9" s="59" t="s">
        <v>189</v>
      </c>
      <c r="L9" s="59" t="s">
        <v>188</v>
      </c>
      <c r="M9" s="59" t="s">
        <v>187</v>
      </c>
      <c r="N9" s="59" t="s">
        <v>155</v>
      </c>
      <c r="O9" s="59">
        <v>2022</v>
      </c>
      <c r="P9" s="59">
        <v>2023</v>
      </c>
      <c r="Q9" s="58">
        <v>2024</v>
      </c>
    </row>
    <row r="10" spans="1:17" ht="37.5" customHeight="1" x14ac:dyDescent="0.25">
      <c r="A10" s="375" t="s">
        <v>186</v>
      </c>
      <c r="B10" s="376"/>
      <c r="C10" s="376"/>
      <c r="D10" s="376"/>
      <c r="E10" s="376"/>
      <c r="F10" s="376"/>
      <c r="G10" s="376"/>
      <c r="H10" s="376"/>
      <c r="I10" s="376"/>
      <c r="J10" s="81">
        <v>1</v>
      </c>
      <c r="K10" s="81">
        <v>0</v>
      </c>
      <c r="L10" s="80">
        <v>0</v>
      </c>
      <c r="M10" s="79">
        <v>0</v>
      </c>
      <c r="N10" s="87">
        <v>0</v>
      </c>
      <c r="O10" s="77">
        <f>O11+O16+O26+O31+O35</f>
        <v>2706085.46</v>
      </c>
      <c r="P10" s="77">
        <f>P11+P16+P26+P31+P35</f>
        <v>3262950</v>
      </c>
      <c r="Q10" s="94">
        <f>Q11+Q16+Q26+Q31+Q35</f>
        <v>3112350</v>
      </c>
    </row>
    <row r="11" spans="1:17" ht="78" customHeight="1" x14ac:dyDescent="0.25">
      <c r="A11" s="106"/>
      <c r="B11" s="105"/>
      <c r="C11" s="105"/>
      <c r="D11" s="105"/>
      <c r="E11" s="105"/>
      <c r="F11" s="370" t="s">
        <v>185</v>
      </c>
      <c r="G11" s="368"/>
      <c r="H11" s="368"/>
      <c r="I11" s="369"/>
      <c r="J11" s="81">
        <v>1</v>
      </c>
      <c r="K11" s="81">
        <v>2</v>
      </c>
      <c r="L11" s="80">
        <v>0</v>
      </c>
      <c r="M11" s="79">
        <v>0</v>
      </c>
      <c r="N11" s="87" t="str">
        <f>N12</f>
        <v>-88324,74</v>
      </c>
      <c r="O11" s="77">
        <f>O12</f>
        <v>843147.88</v>
      </c>
      <c r="P11" s="77">
        <v>963408</v>
      </c>
      <c r="Q11" s="94">
        <v>963408</v>
      </c>
    </row>
    <row r="12" spans="1:17" ht="114" customHeight="1" x14ac:dyDescent="0.25">
      <c r="A12" s="91"/>
      <c r="B12" s="104"/>
      <c r="C12" s="104"/>
      <c r="D12" s="104"/>
      <c r="E12" s="104"/>
      <c r="F12" s="370" t="s">
        <v>200</v>
      </c>
      <c r="G12" s="368"/>
      <c r="H12" s="368"/>
      <c r="I12" s="369"/>
      <c r="J12" s="81">
        <v>1</v>
      </c>
      <c r="K12" s="81">
        <v>2</v>
      </c>
      <c r="L12" s="80">
        <v>6300000000</v>
      </c>
      <c r="M12" s="79">
        <v>0</v>
      </c>
      <c r="N12" s="87" t="str">
        <f>N13</f>
        <v>-88324,74</v>
      </c>
      <c r="O12" s="77">
        <f>O13</f>
        <v>843147.88</v>
      </c>
      <c r="P12" s="77">
        <f>P13</f>
        <v>963408</v>
      </c>
      <c r="Q12" s="94">
        <f>Q13</f>
        <v>963408</v>
      </c>
    </row>
    <row r="13" spans="1:17" ht="67.5" customHeight="1" x14ac:dyDescent="0.25">
      <c r="A13" s="91"/>
      <c r="B13" s="90"/>
      <c r="C13" s="101"/>
      <c r="D13" s="82"/>
      <c r="E13" s="374" t="s">
        <v>199</v>
      </c>
      <c r="F13" s="374"/>
      <c r="G13" s="374"/>
      <c r="H13" s="374"/>
      <c r="I13" s="374"/>
      <c r="J13" s="81">
        <v>1</v>
      </c>
      <c r="K13" s="81">
        <v>2</v>
      </c>
      <c r="L13" s="80">
        <v>6310000000</v>
      </c>
      <c r="M13" s="79">
        <v>0</v>
      </c>
      <c r="N13" s="87" t="str">
        <f>N14</f>
        <v>-88324,74</v>
      </c>
      <c r="O13" s="77">
        <f t="shared" ref="O13:Q14" si="0">O14</f>
        <v>843147.88</v>
      </c>
      <c r="P13" s="77">
        <f t="shared" si="0"/>
        <v>963408</v>
      </c>
      <c r="Q13" s="94">
        <f t="shared" si="0"/>
        <v>963408</v>
      </c>
    </row>
    <row r="14" spans="1:17" ht="23.25" customHeight="1" x14ac:dyDescent="0.25">
      <c r="A14" s="91"/>
      <c r="B14" s="90"/>
      <c r="C14" s="101"/>
      <c r="D14" s="82"/>
      <c r="E14" s="374" t="s">
        <v>242</v>
      </c>
      <c r="F14" s="374"/>
      <c r="G14" s="374"/>
      <c r="H14" s="374"/>
      <c r="I14" s="374"/>
      <c r="J14" s="81">
        <v>1</v>
      </c>
      <c r="K14" s="81">
        <v>2</v>
      </c>
      <c r="L14" s="80">
        <v>6310010010</v>
      </c>
      <c r="M14" s="79">
        <v>0</v>
      </c>
      <c r="N14" s="87" t="str">
        <f>N15</f>
        <v>-88324,74</v>
      </c>
      <c r="O14" s="77">
        <f t="shared" si="0"/>
        <v>843147.88</v>
      </c>
      <c r="P14" s="77">
        <f t="shared" si="0"/>
        <v>963408</v>
      </c>
      <c r="Q14" s="94">
        <f t="shared" si="0"/>
        <v>963408</v>
      </c>
    </row>
    <row r="15" spans="1:17" ht="48.75" customHeight="1" x14ac:dyDescent="0.25">
      <c r="A15" s="91"/>
      <c r="B15" s="90"/>
      <c r="C15" s="101"/>
      <c r="D15" s="82"/>
      <c r="E15" s="374" t="s">
        <v>226</v>
      </c>
      <c r="F15" s="374"/>
      <c r="G15" s="374"/>
      <c r="H15" s="374"/>
      <c r="I15" s="374"/>
      <c r="J15" s="81">
        <v>1</v>
      </c>
      <c r="K15" s="81">
        <v>2</v>
      </c>
      <c r="L15" s="80">
        <v>6310010010</v>
      </c>
      <c r="M15" s="79">
        <v>120</v>
      </c>
      <c r="N15" s="86" t="s">
        <v>184</v>
      </c>
      <c r="O15" s="77">
        <v>843147.88</v>
      </c>
      <c r="P15" s="77">
        <v>963408</v>
      </c>
      <c r="Q15" s="94">
        <v>963408</v>
      </c>
    </row>
    <row r="16" spans="1:17" ht="101.25" customHeight="1" x14ac:dyDescent="0.25">
      <c r="A16" s="91"/>
      <c r="B16" s="90"/>
      <c r="C16" s="101"/>
      <c r="D16" s="101"/>
      <c r="E16" s="374" t="s">
        <v>183</v>
      </c>
      <c r="F16" s="374"/>
      <c r="G16" s="374"/>
      <c r="H16" s="374"/>
      <c r="I16" s="374"/>
      <c r="J16" s="81">
        <v>1</v>
      </c>
      <c r="K16" s="81">
        <v>4</v>
      </c>
      <c r="L16" s="80">
        <v>0</v>
      </c>
      <c r="M16" s="79">
        <v>0</v>
      </c>
      <c r="N16" s="87">
        <v>0</v>
      </c>
      <c r="O16" s="77">
        <f>O18</f>
        <v>1816880.0799999998</v>
      </c>
      <c r="P16" s="77">
        <f>P18</f>
        <v>2253142</v>
      </c>
      <c r="Q16" s="94">
        <f>Q18</f>
        <v>2102542</v>
      </c>
    </row>
    <row r="17" spans="1:17" ht="124.5" customHeight="1" x14ac:dyDescent="0.25">
      <c r="A17" s="91"/>
      <c r="B17" s="90"/>
      <c r="C17" s="101"/>
      <c r="D17" s="101"/>
      <c r="E17" s="101"/>
      <c r="F17" s="370" t="s">
        <v>200</v>
      </c>
      <c r="G17" s="368"/>
      <c r="H17" s="368"/>
      <c r="I17" s="369"/>
      <c r="J17" s="81">
        <v>1</v>
      </c>
      <c r="K17" s="81">
        <v>4</v>
      </c>
      <c r="L17" s="80">
        <v>6300000000</v>
      </c>
      <c r="M17" s="79">
        <v>0</v>
      </c>
      <c r="N17" s="87">
        <v>0</v>
      </c>
      <c r="O17" s="77">
        <f>O18</f>
        <v>1816880.0799999998</v>
      </c>
      <c r="P17" s="77">
        <f>P18</f>
        <v>2253142</v>
      </c>
      <c r="Q17" s="94">
        <f>Q18</f>
        <v>2102542</v>
      </c>
    </row>
    <row r="18" spans="1:17" ht="72.75" customHeight="1" x14ac:dyDescent="0.25">
      <c r="A18" s="91"/>
      <c r="B18" s="90"/>
      <c r="C18" s="101"/>
      <c r="D18" s="374" t="s">
        <v>199</v>
      </c>
      <c r="E18" s="374"/>
      <c r="F18" s="374"/>
      <c r="G18" s="374"/>
      <c r="H18" s="374"/>
      <c r="I18" s="374"/>
      <c r="J18" s="81">
        <v>1</v>
      </c>
      <c r="K18" s="81">
        <v>4</v>
      </c>
      <c r="L18" s="80">
        <v>6310000000</v>
      </c>
      <c r="M18" s="79">
        <v>0</v>
      </c>
      <c r="N18" s="87">
        <v>0</v>
      </c>
      <c r="O18" s="77">
        <f>O19</f>
        <v>1816880.0799999998</v>
      </c>
      <c r="P18" s="77">
        <f t="shared" ref="P18:Q18" si="1">P19</f>
        <v>2253142</v>
      </c>
      <c r="Q18" s="94">
        <f t="shared" si="1"/>
        <v>2102542</v>
      </c>
    </row>
    <row r="19" spans="1:17" ht="31.5" customHeight="1" x14ac:dyDescent="0.25">
      <c r="A19" s="91"/>
      <c r="B19" s="90"/>
      <c r="C19" s="101"/>
      <c r="D19" s="82"/>
      <c r="E19" s="374" t="s">
        <v>241</v>
      </c>
      <c r="F19" s="374"/>
      <c r="G19" s="374"/>
      <c r="H19" s="374"/>
      <c r="I19" s="374"/>
      <c r="J19" s="81">
        <v>1</v>
      </c>
      <c r="K19" s="81">
        <v>4</v>
      </c>
      <c r="L19" s="80">
        <v>6310010020</v>
      </c>
      <c r="M19" s="79">
        <v>0</v>
      </c>
      <c r="N19" s="86" t="s">
        <v>168</v>
      </c>
      <c r="O19" s="77">
        <f>O20+O21+O22+O23</f>
        <v>1816880.0799999998</v>
      </c>
      <c r="P19" s="77">
        <f>P20+P21+P22+P23</f>
        <v>2253142</v>
      </c>
      <c r="Q19" s="94">
        <f>Q20+Q21+Q22+Q23</f>
        <v>2102542</v>
      </c>
    </row>
    <row r="20" spans="1:17" ht="49.5" customHeight="1" x14ac:dyDescent="0.25">
      <c r="A20" s="91"/>
      <c r="B20" s="90"/>
      <c r="C20" s="101"/>
      <c r="D20" s="82"/>
      <c r="E20" s="82"/>
      <c r="F20" s="374" t="s">
        <v>226</v>
      </c>
      <c r="G20" s="374"/>
      <c r="H20" s="374"/>
      <c r="I20" s="374"/>
      <c r="J20" s="81">
        <v>1</v>
      </c>
      <c r="K20" s="81">
        <v>4</v>
      </c>
      <c r="L20" s="80">
        <v>6310010020</v>
      </c>
      <c r="M20" s="79" t="s">
        <v>240</v>
      </c>
      <c r="N20" s="86" t="s">
        <v>239</v>
      </c>
      <c r="O20" s="77">
        <v>1466528.43</v>
      </c>
      <c r="P20" s="77">
        <v>1934121</v>
      </c>
      <c r="Q20" s="94">
        <v>1934121</v>
      </c>
    </row>
    <row r="21" spans="1:17" ht="48.75" customHeight="1" x14ac:dyDescent="0.25">
      <c r="A21" s="91"/>
      <c r="B21" s="90"/>
      <c r="C21" s="101"/>
      <c r="D21" s="82"/>
      <c r="E21" s="82"/>
      <c r="F21" s="374" t="s">
        <v>204</v>
      </c>
      <c r="G21" s="374"/>
      <c r="H21" s="374"/>
      <c r="I21" s="374"/>
      <c r="J21" s="81">
        <v>1</v>
      </c>
      <c r="K21" s="81">
        <v>4</v>
      </c>
      <c r="L21" s="80">
        <v>6310010020</v>
      </c>
      <c r="M21" s="79" t="s">
        <v>238</v>
      </c>
      <c r="N21" s="86" t="s">
        <v>237</v>
      </c>
      <c r="O21" s="77">
        <v>300106.23999999999</v>
      </c>
      <c r="P21" s="77">
        <v>289921</v>
      </c>
      <c r="Q21" s="94">
        <v>139321</v>
      </c>
    </row>
    <row r="22" spans="1:17" ht="22.5" customHeight="1" x14ac:dyDescent="0.25">
      <c r="A22" s="91"/>
      <c r="B22" s="90"/>
      <c r="C22" s="101"/>
      <c r="D22" s="82"/>
      <c r="E22" s="82"/>
      <c r="F22" s="374" t="s">
        <v>37</v>
      </c>
      <c r="G22" s="374"/>
      <c r="H22" s="374"/>
      <c r="I22" s="374"/>
      <c r="J22" s="81">
        <v>1</v>
      </c>
      <c r="K22" s="81">
        <v>4</v>
      </c>
      <c r="L22" s="80">
        <v>6310010020</v>
      </c>
      <c r="M22" s="79">
        <v>540</v>
      </c>
      <c r="N22" s="86" t="s">
        <v>168</v>
      </c>
      <c r="O22" s="77">
        <v>49800</v>
      </c>
      <c r="P22" s="77">
        <v>21100</v>
      </c>
      <c r="Q22" s="94">
        <v>21100</v>
      </c>
    </row>
    <row r="23" spans="1:17" ht="30.75" customHeight="1" x14ac:dyDescent="0.25">
      <c r="A23" s="91"/>
      <c r="B23" s="90"/>
      <c r="C23" s="101"/>
      <c r="D23" s="82"/>
      <c r="E23" s="82"/>
      <c r="F23" s="374" t="s">
        <v>236</v>
      </c>
      <c r="G23" s="374"/>
      <c r="H23" s="374"/>
      <c r="I23" s="374"/>
      <c r="J23" s="81">
        <v>1</v>
      </c>
      <c r="K23" s="81">
        <v>4</v>
      </c>
      <c r="L23" s="80">
        <v>6310010020</v>
      </c>
      <c r="M23" s="79">
        <v>850</v>
      </c>
      <c r="N23" s="86" t="s">
        <v>235</v>
      </c>
      <c r="O23" s="77">
        <v>445.41</v>
      </c>
      <c r="P23" s="77">
        <v>8000</v>
      </c>
      <c r="Q23" s="94">
        <v>8000</v>
      </c>
    </row>
    <row r="24" spans="1:17" ht="33" customHeight="1" x14ac:dyDescent="0.25">
      <c r="A24" s="91"/>
      <c r="B24" s="90"/>
      <c r="C24" s="101"/>
      <c r="D24" s="82"/>
      <c r="E24" s="82"/>
      <c r="F24" s="373" t="s">
        <v>234</v>
      </c>
      <c r="G24" s="371"/>
      <c r="H24" s="371"/>
      <c r="I24" s="372"/>
      <c r="J24" s="81">
        <v>1</v>
      </c>
      <c r="K24" s="81">
        <v>4</v>
      </c>
      <c r="L24" s="80">
        <v>6310097080</v>
      </c>
      <c r="M24" s="79">
        <v>0</v>
      </c>
      <c r="N24" s="86" t="s">
        <v>168</v>
      </c>
      <c r="O24" s="77">
        <v>21700</v>
      </c>
      <c r="P24" s="77">
        <v>0</v>
      </c>
      <c r="Q24" s="94">
        <v>0</v>
      </c>
    </row>
    <row r="25" spans="1:17" ht="46.5" customHeight="1" x14ac:dyDescent="0.25">
      <c r="A25" s="91"/>
      <c r="B25" s="90"/>
      <c r="C25" s="101"/>
      <c r="D25" s="82"/>
      <c r="E25" s="82"/>
      <c r="F25" s="373" t="s">
        <v>226</v>
      </c>
      <c r="G25" s="371"/>
      <c r="H25" s="371"/>
      <c r="I25" s="372"/>
      <c r="J25" s="81">
        <v>1</v>
      </c>
      <c r="K25" s="81">
        <v>4</v>
      </c>
      <c r="L25" s="80">
        <v>6310097080</v>
      </c>
      <c r="M25" s="79">
        <v>120</v>
      </c>
      <c r="N25" s="86" t="s">
        <v>168</v>
      </c>
      <c r="O25" s="77">
        <v>21700</v>
      </c>
      <c r="P25" s="77">
        <v>0</v>
      </c>
      <c r="Q25" s="94">
        <v>0</v>
      </c>
    </row>
    <row r="26" spans="1:17" ht="86.25" customHeight="1" x14ac:dyDescent="0.25">
      <c r="A26" s="91"/>
      <c r="B26" s="90"/>
      <c r="C26" s="101"/>
      <c r="D26" s="82"/>
      <c r="E26" s="82"/>
      <c r="F26" s="374" t="s">
        <v>181</v>
      </c>
      <c r="G26" s="374"/>
      <c r="H26" s="374"/>
      <c r="I26" s="374"/>
      <c r="J26" s="81">
        <v>1</v>
      </c>
      <c r="K26" s="81">
        <v>6</v>
      </c>
      <c r="L26" s="80">
        <v>0</v>
      </c>
      <c r="M26" s="79">
        <v>0</v>
      </c>
      <c r="N26" s="86" t="s">
        <v>168</v>
      </c>
      <c r="O26" s="77">
        <f>O28</f>
        <v>29400</v>
      </c>
      <c r="P26" s="77">
        <f>P28</f>
        <v>29400</v>
      </c>
      <c r="Q26" s="94">
        <f>Q28</f>
        <v>29400</v>
      </c>
    </row>
    <row r="27" spans="1:17" ht="113.25" customHeight="1" x14ac:dyDescent="0.25">
      <c r="A27" s="91"/>
      <c r="B27" s="90"/>
      <c r="C27" s="101"/>
      <c r="D27" s="82"/>
      <c r="E27" s="82"/>
      <c r="F27" s="370" t="s">
        <v>200</v>
      </c>
      <c r="G27" s="368"/>
      <c r="H27" s="368"/>
      <c r="I27" s="369"/>
      <c r="J27" s="81">
        <v>1</v>
      </c>
      <c r="K27" s="81">
        <v>6</v>
      </c>
      <c r="L27" s="464">
        <v>6300000000</v>
      </c>
      <c r="M27" s="79">
        <v>0</v>
      </c>
      <c r="N27" s="86" t="s">
        <v>168</v>
      </c>
      <c r="O27" s="77">
        <v>29400</v>
      </c>
      <c r="P27" s="77">
        <v>29400</v>
      </c>
      <c r="Q27" s="94">
        <v>29400</v>
      </c>
    </row>
    <row r="28" spans="1:17" ht="66.75" customHeight="1" x14ac:dyDescent="0.25">
      <c r="A28" s="91"/>
      <c r="B28" s="90"/>
      <c r="C28" s="101"/>
      <c r="D28" s="82"/>
      <c r="E28" s="82"/>
      <c r="F28" s="374" t="s">
        <v>199</v>
      </c>
      <c r="G28" s="374"/>
      <c r="H28" s="374"/>
      <c r="I28" s="374"/>
      <c r="J28" s="81">
        <v>1</v>
      </c>
      <c r="K28" s="81">
        <v>6</v>
      </c>
      <c r="L28" s="464">
        <v>6310000000</v>
      </c>
      <c r="M28" s="79">
        <v>0</v>
      </c>
      <c r="N28" s="86" t="s">
        <v>168</v>
      </c>
      <c r="O28" s="77">
        <f t="shared" ref="O28:Q29" si="2">O29</f>
        <v>29400</v>
      </c>
      <c r="P28" s="77">
        <f t="shared" si="2"/>
        <v>29400</v>
      </c>
      <c r="Q28" s="94">
        <f t="shared" si="2"/>
        <v>29400</v>
      </c>
    </row>
    <row r="29" spans="1:17" ht="77.25" customHeight="1" x14ac:dyDescent="0.25">
      <c r="A29" s="91"/>
      <c r="B29" s="90"/>
      <c r="C29" s="101"/>
      <c r="D29" s="82"/>
      <c r="E29" s="82"/>
      <c r="F29" s="374" t="s">
        <v>233</v>
      </c>
      <c r="G29" s="374"/>
      <c r="H29" s="374"/>
      <c r="I29" s="374"/>
      <c r="J29" s="81">
        <v>1</v>
      </c>
      <c r="K29" s="81">
        <v>6</v>
      </c>
      <c r="L29" s="464">
        <v>6310010080</v>
      </c>
      <c r="M29" s="79">
        <v>0</v>
      </c>
      <c r="N29" s="86" t="s">
        <v>168</v>
      </c>
      <c r="O29" s="77">
        <f t="shared" si="2"/>
        <v>29400</v>
      </c>
      <c r="P29" s="77">
        <f t="shared" si="2"/>
        <v>29400</v>
      </c>
      <c r="Q29" s="94">
        <f t="shared" si="2"/>
        <v>29400</v>
      </c>
    </row>
    <row r="30" spans="1:17" ht="29.25" customHeight="1" x14ac:dyDescent="0.25">
      <c r="A30" s="100"/>
      <c r="B30" s="99"/>
      <c r="C30" s="98"/>
      <c r="D30" s="95"/>
      <c r="E30" s="95"/>
      <c r="F30" s="374" t="s">
        <v>37</v>
      </c>
      <c r="G30" s="374"/>
      <c r="H30" s="374"/>
      <c r="I30" s="374"/>
      <c r="J30" s="81">
        <v>1</v>
      </c>
      <c r="K30" s="81">
        <v>6</v>
      </c>
      <c r="L30" s="464">
        <v>6310010080</v>
      </c>
      <c r="M30" s="79">
        <v>540</v>
      </c>
      <c r="N30" s="86" t="s">
        <v>168</v>
      </c>
      <c r="O30" s="77">
        <v>29400</v>
      </c>
      <c r="P30" s="77">
        <v>29400</v>
      </c>
      <c r="Q30" s="94">
        <v>29400</v>
      </c>
    </row>
    <row r="31" spans="1:17" ht="22.5" customHeight="1" x14ac:dyDescent="0.25">
      <c r="A31" s="100"/>
      <c r="B31" s="99"/>
      <c r="C31" s="98"/>
      <c r="D31" s="95"/>
      <c r="E31" s="95"/>
      <c r="F31" s="371" t="s">
        <v>180</v>
      </c>
      <c r="G31" s="371"/>
      <c r="H31" s="371"/>
      <c r="I31" s="372"/>
      <c r="J31" s="81">
        <v>1</v>
      </c>
      <c r="K31" s="81">
        <v>11</v>
      </c>
      <c r="L31" s="464">
        <v>0</v>
      </c>
      <c r="M31" s="79">
        <v>0</v>
      </c>
      <c r="N31" s="86" t="s">
        <v>168</v>
      </c>
      <c r="O31" s="77">
        <f t="shared" ref="O31:Q33" si="3">O32</f>
        <v>15000</v>
      </c>
      <c r="P31" s="77">
        <f t="shared" si="3"/>
        <v>15000</v>
      </c>
      <c r="Q31" s="94">
        <f t="shared" si="3"/>
        <v>15000</v>
      </c>
    </row>
    <row r="32" spans="1:17" ht="33.75" customHeight="1" x14ac:dyDescent="0.25">
      <c r="A32" s="100"/>
      <c r="B32" s="99"/>
      <c r="C32" s="98"/>
      <c r="D32" s="95"/>
      <c r="E32" s="95"/>
      <c r="F32" s="371" t="s">
        <v>223</v>
      </c>
      <c r="G32" s="371"/>
      <c r="H32" s="371"/>
      <c r="I32" s="372"/>
      <c r="J32" s="81">
        <v>1</v>
      </c>
      <c r="K32" s="81">
        <v>11</v>
      </c>
      <c r="L32" s="464">
        <v>7700000000</v>
      </c>
      <c r="M32" s="79">
        <v>0</v>
      </c>
      <c r="N32" s="86" t="s">
        <v>168</v>
      </c>
      <c r="O32" s="77">
        <f t="shared" si="3"/>
        <v>15000</v>
      </c>
      <c r="P32" s="77">
        <f t="shared" si="3"/>
        <v>15000</v>
      </c>
      <c r="Q32" s="94">
        <f t="shared" si="3"/>
        <v>15000</v>
      </c>
    </row>
    <row r="33" spans="1:17" ht="51" customHeight="1" x14ac:dyDescent="0.25">
      <c r="A33" s="100"/>
      <c r="B33" s="99"/>
      <c r="C33" s="98"/>
      <c r="D33" s="95"/>
      <c r="E33" s="95"/>
      <c r="F33" s="371" t="s">
        <v>232</v>
      </c>
      <c r="G33" s="371"/>
      <c r="H33" s="371"/>
      <c r="I33" s="372"/>
      <c r="J33" s="81">
        <v>1</v>
      </c>
      <c r="K33" s="81">
        <v>11</v>
      </c>
      <c r="L33" s="464">
        <v>7700000040</v>
      </c>
      <c r="M33" s="79">
        <v>0</v>
      </c>
      <c r="N33" s="86" t="s">
        <v>168</v>
      </c>
      <c r="O33" s="77">
        <f t="shared" si="3"/>
        <v>15000</v>
      </c>
      <c r="P33" s="77">
        <f t="shared" si="3"/>
        <v>15000</v>
      </c>
      <c r="Q33" s="94">
        <f t="shared" si="3"/>
        <v>15000</v>
      </c>
    </row>
    <row r="34" spans="1:17" ht="21" customHeight="1" x14ac:dyDescent="0.25">
      <c r="A34" s="100"/>
      <c r="B34" s="99"/>
      <c r="C34" s="98"/>
      <c r="D34" s="95"/>
      <c r="E34" s="95"/>
      <c r="F34" s="371" t="s">
        <v>231</v>
      </c>
      <c r="G34" s="371"/>
      <c r="H34" s="371"/>
      <c r="I34" s="372"/>
      <c r="J34" s="81">
        <v>1</v>
      </c>
      <c r="K34" s="81">
        <v>11</v>
      </c>
      <c r="L34" s="464">
        <v>7700000040</v>
      </c>
      <c r="M34" s="79">
        <v>870</v>
      </c>
      <c r="N34" s="86" t="s">
        <v>168</v>
      </c>
      <c r="O34" s="77">
        <v>15000</v>
      </c>
      <c r="P34" s="77">
        <v>15000</v>
      </c>
      <c r="Q34" s="94">
        <v>15000</v>
      </c>
    </row>
    <row r="35" spans="1:17" ht="28.5" customHeight="1" x14ac:dyDescent="0.25">
      <c r="A35" s="100"/>
      <c r="B35" s="99"/>
      <c r="C35" s="98"/>
      <c r="D35" s="95"/>
      <c r="E35" s="95"/>
      <c r="F35" s="371" t="s">
        <v>179</v>
      </c>
      <c r="G35" s="371"/>
      <c r="H35" s="371"/>
      <c r="I35" s="372"/>
      <c r="J35" s="81">
        <v>1</v>
      </c>
      <c r="K35" s="81">
        <v>13</v>
      </c>
      <c r="L35" s="464">
        <v>0</v>
      </c>
      <c r="M35" s="79">
        <v>0</v>
      </c>
      <c r="N35" s="86" t="s">
        <v>168</v>
      </c>
      <c r="O35" s="77">
        <f t="shared" ref="O35:Q37" si="4">O36</f>
        <v>1657.5</v>
      </c>
      <c r="P35" s="77">
        <f t="shared" si="4"/>
        <v>2000</v>
      </c>
      <c r="Q35" s="94">
        <f t="shared" si="4"/>
        <v>2000</v>
      </c>
    </row>
    <row r="36" spans="1:17" ht="53.25" customHeight="1" x14ac:dyDescent="0.25">
      <c r="A36" s="100"/>
      <c r="B36" s="99"/>
      <c r="C36" s="98"/>
      <c r="D36" s="95"/>
      <c r="E36" s="95"/>
      <c r="F36" s="371" t="s">
        <v>216</v>
      </c>
      <c r="G36" s="371"/>
      <c r="H36" s="371"/>
      <c r="I36" s="372"/>
      <c r="J36" s="81">
        <v>1</v>
      </c>
      <c r="K36" s="81">
        <v>13</v>
      </c>
      <c r="L36" s="465">
        <v>7700000000</v>
      </c>
      <c r="M36" s="79">
        <v>0</v>
      </c>
      <c r="N36" s="86" t="s">
        <v>168</v>
      </c>
      <c r="O36" s="77">
        <f t="shared" si="4"/>
        <v>1657.5</v>
      </c>
      <c r="P36" s="77">
        <f t="shared" si="4"/>
        <v>2000</v>
      </c>
      <c r="Q36" s="94">
        <f t="shared" si="4"/>
        <v>2000</v>
      </c>
    </row>
    <row r="37" spans="1:17" ht="48.75" customHeight="1" x14ac:dyDescent="0.25">
      <c r="A37" s="100"/>
      <c r="B37" s="99"/>
      <c r="C37" s="98"/>
      <c r="D37" s="95"/>
      <c r="E37" s="95"/>
      <c r="F37" s="371" t="s">
        <v>230</v>
      </c>
      <c r="G37" s="371"/>
      <c r="H37" s="371"/>
      <c r="I37" s="372"/>
      <c r="J37" s="81">
        <v>1</v>
      </c>
      <c r="K37" s="81">
        <v>13</v>
      </c>
      <c r="L37" s="464">
        <v>7700095100</v>
      </c>
      <c r="M37" s="79">
        <v>0</v>
      </c>
      <c r="N37" s="86" t="s">
        <v>168</v>
      </c>
      <c r="O37" s="77">
        <f t="shared" si="4"/>
        <v>1657.5</v>
      </c>
      <c r="P37" s="77">
        <f t="shared" si="4"/>
        <v>2000</v>
      </c>
      <c r="Q37" s="94">
        <f t="shared" si="4"/>
        <v>2000</v>
      </c>
    </row>
    <row r="38" spans="1:17" ht="36.75" customHeight="1" x14ac:dyDescent="0.25">
      <c r="A38" s="97" t="s">
        <v>178</v>
      </c>
      <c r="B38" s="96"/>
      <c r="C38" s="96"/>
      <c r="D38" s="96"/>
      <c r="E38" s="96"/>
      <c r="F38" s="371" t="s">
        <v>229</v>
      </c>
      <c r="G38" s="371"/>
      <c r="H38" s="371"/>
      <c r="I38" s="372"/>
      <c r="J38" s="81">
        <v>1</v>
      </c>
      <c r="K38" s="81">
        <v>13</v>
      </c>
      <c r="L38" s="464">
        <v>7700095100</v>
      </c>
      <c r="M38" s="79">
        <v>850</v>
      </c>
      <c r="N38" s="86" t="s">
        <v>168</v>
      </c>
      <c r="O38" s="77">
        <v>1657.5</v>
      </c>
      <c r="P38" s="77">
        <v>2000</v>
      </c>
      <c r="Q38" s="94">
        <v>2000</v>
      </c>
    </row>
    <row r="39" spans="1:17" ht="33" customHeight="1" x14ac:dyDescent="0.25">
      <c r="A39" s="91"/>
      <c r="B39" s="90"/>
      <c r="C39" s="88" t="s">
        <v>177</v>
      </c>
      <c r="D39" s="95"/>
      <c r="E39" s="95"/>
      <c r="F39" s="368" t="s">
        <v>178</v>
      </c>
      <c r="G39" s="368"/>
      <c r="H39" s="368"/>
      <c r="I39" s="369"/>
      <c r="J39" s="81">
        <v>2</v>
      </c>
      <c r="K39" s="81">
        <v>0</v>
      </c>
      <c r="L39" s="80">
        <v>0</v>
      </c>
      <c r="M39" s="79">
        <v>0</v>
      </c>
      <c r="N39" s="86" t="s">
        <v>168</v>
      </c>
      <c r="O39" s="77">
        <f t="shared" ref="O39:Q42" si="5">O40</f>
        <v>104800</v>
      </c>
      <c r="P39" s="77">
        <f t="shared" si="5"/>
        <v>108300</v>
      </c>
      <c r="Q39" s="94">
        <f t="shared" si="5"/>
        <v>112100</v>
      </c>
    </row>
    <row r="40" spans="1:17" ht="35.25" customHeight="1" x14ac:dyDescent="0.25">
      <c r="A40" s="91"/>
      <c r="B40" s="90"/>
      <c r="C40" s="88"/>
      <c r="D40" s="95"/>
      <c r="E40" s="95"/>
      <c r="F40" s="371" t="s">
        <v>177</v>
      </c>
      <c r="G40" s="371"/>
      <c r="H40" s="371"/>
      <c r="I40" s="372"/>
      <c r="J40" s="81">
        <v>2</v>
      </c>
      <c r="K40" s="81">
        <v>3</v>
      </c>
      <c r="L40" s="80">
        <v>0</v>
      </c>
      <c r="M40" s="79">
        <v>0</v>
      </c>
      <c r="N40" s="86" t="s">
        <v>168</v>
      </c>
      <c r="O40" s="77">
        <f>O42</f>
        <v>104800</v>
      </c>
      <c r="P40" s="77">
        <f>P42</f>
        <v>108300</v>
      </c>
      <c r="Q40" s="94">
        <f>Q42</f>
        <v>112100</v>
      </c>
    </row>
    <row r="41" spans="1:17" ht="115.5" customHeight="1" x14ac:dyDescent="0.25">
      <c r="A41" s="91"/>
      <c r="B41" s="90"/>
      <c r="C41" s="101"/>
      <c r="D41" s="82"/>
      <c r="E41" s="88" t="s">
        <v>228</v>
      </c>
      <c r="F41" s="370" t="s">
        <v>200</v>
      </c>
      <c r="G41" s="368"/>
      <c r="H41" s="368"/>
      <c r="I41" s="369"/>
      <c r="J41" s="81">
        <v>2</v>
      </c>
      <c r="K41" s="81">
        <v>3</v>
      </c>
      <c r="L41" s="80">
        <v>6300000000</v>
      </c>
      <c r="M41" s="79">
        <v>0</v>
      </c>
      <c r="N41" s="86" t="s">
        <v>168</v>
      </c>
      <c r="O41" s="77">
        <f>O42</f>
        <v>104800</v>
      </c>
      <c r="P41" s="77">
        <f>P42</f>
        <v>108300</v>
      </c>
      <c r="Q41" s="94">
        <f>Q42</f>
        <v>112100</v>
      </c>
    </row>
    <row r="42" spans="1:17" ht="68.25" customHeight="1" x14ac:dyDescent="0.25">
      <c r="A42" s="91"/>
      <c r="B42" s="90"/>
      <c r="C42" s="101"/>
      <c r="D42" s="82"/>
      <c r="E42" s="82"/>
      <c r="F42" s="373" t="s">
        <v>228</v>
      </c>
      <c r="G42" s="371"/>
      <c r="H42" s="371"/>
      <c r="I42" s="372"/>
      <c r="J42" s="81">
        <v>2</v>
      </c>
      <c r="K42" s="81">
        <v>3</v>
      </c>
      <c r="L42" s="80">
        <v>6320000000</v>
      </c>
      <c r="M42" s="79">
        <v>0</v>
      </c>
      <c r="N42" s="86" t="s">
        <v>168</v>
      </c>
      <c r="O42" s="77">
        <f t="shared" si="5"/>
        <v>104800</v>
      </c>
      <c r="P42" s="77">
        <f t="shared" si="5"/>
        <v>108300</v>
      </c>
      <c r="Q42" s="94">
        <f t="shared" si="5"/>
        <v>112100</v>
      </c>
    </row>
    <row r="43" spans="1:17" ht="72.75" customHeight="1" x14ac:dyDescent="0.25">
      <c r="A43" s="91"/>
      <c r="B43" s="90"/>
      <c r="C43" s="101"/>
      <c r="D43" s="82"/>
      <c r="E43" s="82"/>
      <c r="F43" s="374" t="s">
        <v>227</v>
      </c>
      <c r="G43" s="374"/>
      <c r="H43" s="374"/>
      <c r="I43" s="374"/>
      <c r="J43" s="81">
        <v>2</v>
      </c>
      <c r="K43" s="81">
        <v>3</v>
      </c>
      <c r="L43" s="80">
        <v>6320051180</v>
      </c>
      <c r="M43" s="79">
        <v>0</v>
      </c>
      <c r="N43" s="86" t="s">
        <v>168</v>
      </c>
      <c r="O43" s="77">
        <f>O44+O45</f>
        <v>104800</v>
      </c>
      <c r="P43" s="77">
        <f>P44+P45</f>
        <v>108300</v>
      </c>
      <c r="Q43" s="94">
        <f>Q44+Q45</f>
        <v>112100</v>
      </c>
    </row>
    <row r="44" spans="1:17" ht="46.5" customHeight="1" x14ac:dyDescent="0.25">
      <c r="A44" s="91"/>
      <c r="B44" s="90"/>
      <c r="C44" s="101"/>
      <c r="D44" s="82"/>
      <c r="E44" s="82"/>
      <c r="F44" s="374" t="s">
        <v>226</v>
      </c>
      <c r="G44" s="374"/>
      <c r="H44" s="374"/>
      <c r="I44" s="374"/>
      <c r="J44" s="81">
        <v>2</v>
      </c>
      <c r="K44" s="81">
        <v>3</v>
      </c>
      <c r="L44" s="80">
        <v>6320051180</v>
      </c>
      <c r="M44" s="79">
        <v>120</v>
      </c>
      <c r="N44" s="86" t="s">
        <v>168</v>
      </c>
      <c r="O44" s="77">
        <v>104160</v>
      </c>
      <c r="P44" s="77">
        <v>104160</v>
      </c>
      <c r="Q44" s="94">
        <v>106764</v>
      </c>
    </row>
    <row r="45" spans="1:17" ht="48" customHeight="1" x14ac:dyDescent="0.25">
      <c r="A45" s="97" t="s">
        <v>176</v>
      </c>
      <c r="B45" s="96"/>
      <c r="C45" s="96"/>
      <c r="D45" s="96"/>
      <c r="E45" s="96"/>
      <c r="F45" s="374" t="s">
        <v>204</v>
      </c>
      <c r="G45" s="374"/>
      <c r="H45" s="374"/>
      <c r="I45" s="374"/>
      <c r="J45" s="81">
        <v>2</v>
      </c>
      <c r="K45" s="81">
        <v>3</v>
      </c>
      <c r="L45" s="80">
        <v>6320051180</v>
      </c>
      <c r="M45" s="79">
        <v>240</v>
      </c>
      <c r="N45" s="86" t="s">
        <v>168</v>
      </c>
      <c r="O45" s="77">
        <v>640</v>
      </c>
      <c r="P45" s="77">
        <v>4140</v>
      </c>
      <c r="Q45" s="94">
        <v>5336</v>
      </c>
    </row>
    <row r="46" spans="1:17" ht="53.25" customHeight="1" x14ac:dyDescent="0.25">
      <c r="A46" s="91"/>
      <c r="B46" s="90"/>
      <c r="C46" s="88" t="s">
        <v>175</v>
      </c>
      <c r="D46" s="95"/>
      <c r="E46" s="95"/>
      <c r="F46" s="368" t="s">
        <v>176</v>
      </c>
      <c r="G46" s="368"/>
      <c r="H46" s="368"/>
      <c r="I46" s="369"/>
      <c r="J46" s="81">
        <v>3</v>
      </c>
      <c r="K46" s="81">
        <v>0</v>
      </c>
      <c r="L46" s="80">
        <v>0</v>
      </c>
      <c r="M46" s="79">
        <v>0</v>
      </c>
      <c r="N46" s="87" t="str">
        <f>N47</f>
        <v>6514,85</v>
      </c>
      <c r="O46" s="77">
        <f>O47+O52</f>
        <v>81472</v>
      </c>
      <c r="P46" s="77">
        <f>P47+P52</f>
        <v>121419</v>
      </c>
      <c r="Q46" s="94">
        <f>Q47+Q52</f>
        <v>117300</v>
      </c>
    </row>
    <row r="47" spans="1:17" ht="72.75" customHeight="1" x14ac:dyDescent="0.25">
      <c r="A47" s="91"/>
      <c r="B47" s="90"/>
      <c r="C47" s="88"/>
      <c r="D47" s="95"/>
      <c r="E47" s="95"/>
      <c r="F47" s="371" t="s">
        <v>175</v>
      </c>
      <c r="G47" s="371"/>
      <c r="H47" s="371"/>
      <c r="I47" s="372"/>
      <c r="J47" s="81">
        <v>3</v>
      </c>
      <c r="K47" s="81">
        <v>10</v>
      </c>
      <c r="L47" s="80">
        <v>0</v>
      </c>
      <c r="M47" s="79">
        <v>0</v>
      </c>
      <c r="N47" s="87" t="str">
        <f>N48</f>
        <v>6514,85</v>
      </c>
      <c r="O47" s="77">
        <f>O49</f>
        <v>81472</v>
      </c>
      <c r="P47" s="77">
        <f>P49</f>
        <v>117300</v>
      </c>
      <c r="Q47" s="94">
        <f>Q49</f>
        <v>117300</v>
      </c>
    </row>
    <row r="48" spans="1:17" ht="118.5" customHeight="1" x14ac:dyDescent="0.25">
      <c r="A48" s="91"/>
      <c r="B48" s="90"/>
      <c r="C48" s="101"/>
      <c r="D48" s="82"/>
      <c r="E48" s="88" t="s">
        <v>225</v>
      </c>
      <c r="F48" s="370" t="s">
        <v>200</v>
      </c>
      <c r="G48" s="368"/>
      <c r="H48" s="368"/>
      <c r="I48" s="369"/>
      <c r="J48" s="81">
        <v>3</v>
      </c>
      <c r="K48" s="81">
        <v>10</v>
      </c>
      <c r="L48" s="80">
        <v>6300000000</v>
      </c>
      <c r="M48" s="79">
        <v>0</v>
      </c>
      <c r="N48" s="87" t="str">
        <f>N49</f>
        <v>6514,85</v>
      </c>
      <c r="O48" s="77">
        <f>O49</f>
        <v>81472</v>
      </c>
      <c r="P48" s="77">
        <f>P49</f>
        <v>117300</v>
      </c>
      <c r="Q48" s="94">
        <f>Q49</f>
        <v>117300</v>
      </c>
    </row>
    <row r="49" spans="1:17" ht="66" customHeight="1" x14ac:dyDescent="0.25">
      <c r="A49" s="91"/>
      <c r="B49" s="90"/>
      <c r="C49" s="101"/>
      <c r="D49" s="82"/>
      <c r="E49" s="82"/>
      <c r="F49" s="373" t="s">
        <v>225</v>
      </c>
      <c r="G49" s="371"/>
      <c r="H49" s="371"/>
      <c r="I49" s="372"/>
      <c r="J49" s="81">
        <v>3</v>
      </c>
      <c r="K49" s="81">
        <v>10</v>
      </c>
      <c r="L49" s="80">
        <v>6330000000</v>
      </c>
      <c r="M49" s="79">
        <v>0</v>
      </c>
      <c r="N49" s="87" t="str">
        <f>N50</f>
        <v>6514,85</v>
      </c>
      <c r="O49" s="77">
        <f t="shared" ref="O49:Q50" si="6">O50</f>
        <v>81472</v>
      </c>
      <c r="P49" s="77">
        <f t="shared" si="6"/>
        <v>117300</v>
      </c>
      <c r="Q49" s="94">
        <f t="shared" si="6"/>
        <v>117300</v>
      </c>
    </row>
    <row r="50" spans="1:17" ht="79.5" customHeight="1" x14ac:dyDescent="0.25">
      <c r="A50" s="91"/>
      <c r="B50" s="90"/>
      <c r="C50" s="101"/>
      <c r="D50" s="82"/>
      <c r="E50" s="82"/>
      <c r="F50" s="374" t="s">
        <v>224</v>
      </c>
      <c r="G50" s="374"/>
      <c r="H50" s="374"/>
      <c r="I50" s="374"/>
      <c r="J50" s="81">
        <v>3</v>
      </c>
      <c r="K50" s="81">
        <v>10</v>
      </c>
      <c r="L50" s="80">
        <v>6330095020</v>
      </c>
      <c r="M50" s="79">
        <v>0</v>
      </c>
      <c r="N50" s="87" t="str">
        <f>N51</f>
        <v>6514,85</v>
      </c>
      <c r="O50" s="77">
        <f t="shared" si="6"/>
        <v>81472</v>
      </c>
      <c r="P50" s="77">
        <f t="shared" si="6"/>
        <v>117300</v>
      </c>
      <c r="Q50" s="94">
        <f t="shared" si="6"/>
        <v>117300</v>
      </c>
    </row>
    <row r="51" spans="1:17" ht="51.75" customHeight="1" x14ac:dyDescent="0.25">
      <c r="A51" s="91"/>
      <c r="B51" s="90"/>
      <c r="C51" s="101"/>
      <c r="D51" s="101"/>
      <c r="E51" s="101"/>
      <c r="F51" s="374" t="s">
        <v>204</v>
      </c>
      <c r="G51" s="374"/>
      <c r="H51" s="374"/>
      <c r="I51" s="374"/>
      <c r="J51" s="81">
        <v>3</v>
      </c>
      <c r="K51" s="81">
        <v>10</v>
      </c>
      <c r="L51" s="80">
        <v>6330095020</v>
      </c>
      <c r="M51" s="79">
        <v>240</v>
      </c>
      <c r="N51" s="86" t="s">
        <v>174</v>
      </c>
      <c r="O51" s="77">
        <v>81472</v>
      </c>
      <c r="P51" s="77">
        <v>117300</v>
      </c>
      <c r="Q51" s="94">
        <v>117300</v>
      </c>
    </row>
    <row r="52" spans="1:17" ht="54" customHeight="1" x14ac:dyDescent="0.25">
      <c r="A52" s="91"/>
      <c r="B52" s="90"/>
      <c r="C52" s="101"/>
      <c r="D52" s="82"/>
      <c r="E52" s="82"/>
      <c r="F52" s="374" t="s">
        <v>173</v>
      </c>
      <c r="G52" s="374"/>
      <c r="H52" s="374"/>
      <c r="I52" s="374"/>
      <c r="J52" s="81">
        <v>3</v>
      </c>
      <c r="K52" s="81">
        <v>14</v>
      </c>
      <c r="L52" s="80">
        <v>0</v>
      </c>
      <c r="M52" s="79">
        <v>0</v>
      </c>
      <c r="N52" s="87" t="str">
        <f>N53</f>
        <v>-6000,00</v>
      </c>
      <c r="O52" s="77">
        <f t="shared" ref="O52:Q54" si="7">O53</f>
        <v>0</v>
      </c>
      <c r="P52" s="77">
        <f t="shared" si="7"/>
        <v>4119</v>
      </c>
      <c r="Q52" s="94">
        <f t="shared" si="7"/>
        <v>0</v>
      </c>
    </row>
    <row r="53" spans="1:17" ht="32.25" customHeight="1" x14ac:dyDescent="0.25">
      <c r="A53" s="91"/>
      <c r="B53" s="90"/>
      <c r="C53" s="101"/>
      <c r="D53" s="82"/>
      <c r="E53" s="82"/>
      <c r="F53" s="374" t="s">
        <v>223</v>
      </c>
      <c r="G53" s="374"/>
      <c r="H53" s="374"/>
      <c r="I53" s="374"/>
      <c r="J53" s="81">
        <v>3</v>
      </c>
      <c r="K53" s="81">
        <v>14</v>
      </c>
      <c r="L53" s="80">
        <v>7700000000</v>
      </c>
      <c r="M53" s="79">
        <v>0</v>
      </c>
      <c r="N53" s="87" t="str">
        <f>N54</f>
        <v>-6000,00</v>
      </c>
      <c r="O53" s="77">
        <f t="shared" si="7"/>
        <v>0</v>
      </c>
      <c r="P53" s="77">
        <f t="shared" si="7"/>
        <v>4119</v>
      </c>
      <c r="Q53" s="94">
        <f t="shared" si="7"/>
        <v>0</v>
      </c>
    </row>
    <row r="54" spans="1:17" ht="33" customHeight="1" x14ac:dyDescent="0.25">
      <c r="A54" s="91"/>
      <c r="B54" s="90"/>
      <c r="C54" s="101"/>
      <c r="D54" s="82"/>
      <c r="E54" s="82"/>
      <c r="F54" s="374" t="s">
        <v>222</v>
      </c>
      <c r="G54" s="374"/>
      <c r="H54" s="374"/>
      <c r="I54" s="374"/>
      <c r="J54" s="81">
        <v>3</v>
      </c>
      <c r="K54" s="81">
        <v>14</v>
      </c>
      <c r="L54" s="80">
        <v>7700020040</v>
      </c>
      <c r="M54" s="79">
        <v>0</v>
      </c>
      <c r="N54" s="87" t="str">
        <f>N55</f>
        <v>-6000,00</v>
      </c>
      <c r="O54" s="77">
        <f t="shared" si="7"/>
        <v>0</v>
      </c>
      <c r="P54" s="77">
        <f t="shared" si="7"/>
        <v>4119</v>
      </c>
      <c r="Q54" s="94">
        <f t="shared" si="7"/>
        <v>0</v>
      </c>
    </row>
    <row r="55" spans="1:17" ht="51.75" customHeight="1" x14ac:dyDescent="0.25">
      <c r="A55" s="97" t="s">
        <v>171</v>
      </c>
      <c r="B55" s="96"/>
      <c r="C55" s="96"/>
      <c r="D55" s="96"/>
      <c r="E55" s="96"/>
      <c r="F55" s="374" t="s">
        <v>204</v>
      </c>
      <c r="G55" s="374"/>
      <c r="H55" s="374"/>
      <c r="I55" s="374"/>
      <c r="J55" s="81">
        <v>3</v>
      </c>
      <c r="K55" s="81">
        <v>14</v>
      </c>
      <c r="L55" s="80">
        <v>7700020040</v>
      </c>
      <c r="M55" s="79">
        <v>240</v>
      </c>
      <c r="N55" s="86" t="s">
        <v>172</v>
      </c>
      <c r="O55" s="77">
        <v>0</v>
      </c>
      <c r="P55" s="77">
        <v>4119</v>
      </c>
      <c r="Q55" s="94">
        <v>0</v>
      </c>
    </row>
    <row r="56" spans="1:17" ht="25.5" customHeight="1" x14ac:dyDescent="0.25">
      <c r="A56" s="91"/>
      <c r="B56" s="104"/>
      <c r="C56" s="104"/>
      <c r="D56" s="104"/>
      <c r="E56" s="104"/>
      <c r="F56" s="370" t="s">
        <v>171</v>
      </c>
      <c r="G56" s="368"/>
      <c r="H56" s="368"/>
      <c r="I56" s="369"/>
      <c r="J56" s="81">
        <v>4</v>
      </c>
      <c r="K56" s="81">
        <v>0</v>
      </c>
      <c r="L56" s="80">
        <v>0</v>
      </c>
      <c r="M56" s="79">
        <v>0</v>
      </c>
      <c r="N56" s="87" t="str">
        <f>N57</f>
        <v>0,00</v>
      </c>
      <c r="O56" s="77">
        <f t="shared" ref="O56:Q60" si="8">O57</f>
        <v>915767.81</v>
      </c>
      <c r="P56" s="77">
        <f t="shared" si="8"/>
        <v>753000</v>
      </c>
      <c r="Q56" s="94">
        <f>Q57+Q62</f>
        <v>1131000</v>
      </c>
    </row>
    <row r="57" spans="1:17" ht="31.5" customHeight="1" x14ac:dyDescent="0.25">
      <c r="A57" s="91"/>
      <c r="B57" s="104"/>
      <c r="C57" s="104"/>
      <c r="D57" s="103"/>
      <c r="E57" s="102"/>
      <c r="F57" s="376" t="s">
        <v>170</v>
      </c>
      <c r="G57" s="376"/>
      <c r="H57" s="376"/>
      <c r="I57" s="376"/>
      <c r="J57" s="81">
        <v>4</v>
      </c>
      <c r="K57" s="81">
        <v>9</v>
      </c>
      <c r="L57" s="80">
        <v>0</v>
      </c>
      <c r="M57" s="79">
        <v>0</v>
      </c>
      <c r="N57" s="87" t="str">
        <f>N59</f>
        <v>0,00</v>
      </c>
      <c r="O57" s="77">
        <f>O59</f>
        <v>915767.81</v>
      </c>
      <c r="P57" s="77">
        <f>P59</f>
        <v>753000</v>
      </c>
      <c r="Q57" s="94">
        <f>Q59</f>
        <v>768000</v>
      </c>
    </row>
    <row r="58" spans="1:17" ht="117" customHeight="1" x14ac:dyDescent="0.25">
      <c r="A58" s="91"/>
      <c r="B58" s="90"/>
      <c r="C58" s="101"/>
      <c r="D58" s="88" t="s">
        <v>221</v>
      </c>
      <c r="E58" s="95"/>
      <c r="F58" s="370" t="s">
        <v>200</v>
      </c>
      <c r="G58" s="368"/>
      <c r="H58" s="368"/>
      <c r="I58" s="369"/>
      <c r="J58" s="81">
        <v>4</v>
      </c>
      <c r="K58" s="81">
        <v>9</v>
      </c>
      <c r="L58" s="80">
        <v>6300000000</v>
      </c>
      <c r="M58" s="79">
        <v>0</v>
      </c>
      <c r="N58" s="87" t="str">
        <f>N59</f>
        <v>0,00</v>
      </c>
      <c r="O58" s="77">
        <f>O59</f>
        <v>915767.81</v>
      </c>
      <c r="P58" s="77">
        <f>P59</f>
        <v>753000</v>
      </c>
      <c r="Q58" s="94">
        <f>Q59</f>
        <v>768000</v>
      </c>
    </row>
    <row r="59" spans="1:17" ht="62.25" customHeight="1" x14ac:dyDescent="0.25">
      <c r="A59" s="91"/>
      <c r="B59" s="90"/>
      <c r="C59" s="101"/>
      <c r="D59" s="82"/>
      <c r="E59" s="88" t="s">
        <v>220</v>
      </c>
      <c r="F59" s="371" t="s">
        <v>221</v>
      </c>
      <c r="G59" s="371"/>
      <c r="H59" s="371"/>
      <c r="I59" s="372"/>
      <c r="J59" s="81">
        <v>4</v>
      </c>
      <c r="K59" s="81">
        <v>9</v>
      </c>
      <c r="L59" s="80">
        <v>6340000000</v>
      </c>
      <c r="M59" s="79">
        <v>0</v>
      </c>
      <c r="N59" s="87" t="str">
        <f>N60</f>
        <v>0,00</v>
      </c>
      <c r="O59" s="77">
        <f t="shared" si="8"/>
        <v>915767.81</v>
      </c>
      <c r="P59" s="77">
        <f t="shared" si="8"/>
        <v>753000</v>
      </c>
      <c r="Q59" s="94">
        <f t="shared" si="8"/>
        <v>768000</v>
      </c>
    </row>
    <row r="60" spans="1:17" ht="63" customHeight="1" x14ac:dyDescent="0.25">
      <c r="A60" s="91"/>
      <c r="B60" s="90"/>
      <c r="C60" s="101"/>
      <c r="D60" s="82"/>
      <c r="E60" s="82"/>
      <c r="F60" s="373" t="s">
        <v>220</v>
      </c>
      <c r="G60" s="371"/>
      <c r="H60" s="371"/>
      <c r="I60" s="372"/>
      <c r="J60" s="81">
        <v>4</v>
      </c>
      <c r="K60" s="81">
        <v>9</v>
      </c>
      <c r="L60" s="80">
        <v>6340095280</v>
      </c>
      <c r="M60" s="79">
        <v>0</v>
      </c>
      <c r="N60" s="87" t="str">
        <f>N61</f>
        <v>0,00</v>
      </c>
      <c r="O60" s="77">
        <f t="shared" si="8"/>
        <v>915767.81</v>
      </c>
      <c r="P60" s="77">
        <f t="shared" si="8"/>
        <v>753000</v>
      </c>
      <c r="Q60" s="94">
        <f t="shared" si="8"/>
        <v>768000</v>
      </c>
    </row>
    <row r="61" spans="1:17" ht="54" customHeight="1" x14ac:dyDescent="0.25">
      <c r="A61" s="100"/>
      <c r="B61" s="99"/>
      <c r="C61" s="98"/>
      <c r="D61" s="95"/>
      <c r="E61" s="95"/>
      <c r="F61" s="374" t="s">
        <v>204</v>
      </c>
      <c r="G61" s="374"/>
      <c r="H61" s="374"/>
      <c r="I61" s="374"/>
      <c r="J61" s="81">
        <v>4</v>
      </c>
      <c r="K61" s="81">
        <v>9</v>
      </c>
      <c r="L61" s="80">
        <v>6340095280</v>
      </c>
      <c r="M61" s="79">
        <v>240</v>
      </c>
      <c r="N61" s="86" t="s">
        <v>168</v>
      </c>
      <c r="O61" s="77">
        <v>915767.81</v>
      </c>
      <c r="P61" s="77">
        <v>753000</v>
      </c>
      <c r="Q61" s="94">
        <v>768000</v>
      </c>
    </row>
    <row r="62" spans="1:17" ht="45" customHeight="1" x14ac:dyDescent="0.25">
      <c r="A62" s="100"/>
      <c r="B62" s="99"/>
      <c r="C62" s="98"/>
      <c r="D62" s="95"/>
      <c r="E62" s="95"/>
      <c r="F62" s="368" t="s">
        <v>169</v>
      </c>
      <c r="G62" s="368"/>
      <c r="H62" s="368"/>
      <c r="I62" s="369"/>
      <c r="J62" s="81">
        <v>4</v>
      </c>
      <c r="K62" s="81">
        <v>12</v>
      </c>
      <c r="L62" s="80">
        <v>0</v>
      </c>
      <c r="M62" s="79">
        <v>0</v>
      </c>
      <c r="N62" s="86" t="s">
        <v>168</v>
      </c>
      <c r="O62" s="77">
        <f>O64</f>
        <v>0</v>
      </c>
      <c r="P62" s="77">
        <f>P64</f>
        <v>0</v>
      </c>
      <c r="Q62" s="94">
        <f>Q64</f>
        <v>363000</v>
      </c>
    </row>
    <row r="63" spans="1:17" ht="114.75" customHeight="1" x14ac:dyDescent="0.25">
      <c r="A63" s="100"/>
      <c r="B63" s="99"/>
      <c r="C63" s="98"/>
      <c r="D63" s="95"/>
      <c r="E63" s="95"/>
      <c r="F63" s="370" t="s">
        <v>200</v>
      </c>
      <c r="G63" s="368"/>
      <c r="H63" s="368"/>
      <c r="I63" s="369"/>
      <c r="J63" s="81">
        <v>4</v>
      </c>
      <c r="K63" s="81">
        <v>12</v>
      </c>
      <c r="L63" s="80">
        <v>6300000000</v>
      </c>
      <c r="M63" s="79">
        <v>0</v>
      </c>
      <c r="N63" s="86" t="s">
        <v>168</v>
      </c>
      <c r="O63" s="77">
        <v>0</v>
      </c>
      <c r="P63" s="77">
        <v>0</v>
      </c>
      <c r="Q63" s="94">
        <f>Q64</f>
        <v>363000</v>
      </c>
    </row>
    <row r="64" spans="1:17" ht="77.25" customHeight="1" x14ac:dyDescent="0.25">
      <c r="A64" s="100"/>
      <c r="B64" s="99"/>
      <c r="C64" s="98"/>
      <c r="D64" s="95"/>
      <c r="E64" s="95"/>
      <c r="F64" s="371" t="s">
        <v>219</v>
      </c>
      <c r="G64" s="466"/>
      <c r="H64" s="466"/>
      <c r="I64" s="467"/>
      <c r="J64" s="81">
        <v>4</v>
      </c>
      <c r="K64" s="81">
        <v>12</v>
      </c>
      <c r="L64" s="80">
        <v>6380000000</v>
      </c>
      <c r="M64" s="79">
        <v>0</v>
      </c>
      <c r="N64" s="86" t="s">
        <v>168</v>
      </c>
      <c r="O64" s="77">
        <f t="shared" ref="O64:Q65" si="9">O65</f>
        <v>0</v>
      </c>
      <c r="P64" s="77">
        <f t="shared" si="9"/>
        <v>0</v>
      </c>
      <c r="Q64" s="94">
        <f t="shared" si="9"/>
        <v>363000</v>
      </c>
    </row>
    <row r="65" spans="1:17" ht="165.75" customHeight="1" x14ac:dyDescent="0.25">
      <c r="A65" s="100"/>
      <c r="B65" s="99"/>
      <c r="C65" s="98"/>
      <c r="D65" s="95"/>
      <c r="E65" s="95"/>
      <c r="F65" s="371" t="s">
        <v>218</v>
      </c>
      <c r="G65" s="371"/>
      <c r="H65" s="371"/>
      <c r="I65" s="372"/>
      <c r="J65" s="81">
        <v>4</v>
      </c>
      <c r="K65" s="81">
        <v>12</v>
      </c>
      <c r="L65" s="80" t="s">
        <v>217</v>
      </c>
      <c r="M65" s="79">
        <v>0</v>
      </c>
      <c r="N65" s="86" t="s">
        <v>168</v>
      </c>
      <c r="O65" s="77">
        <f t="shared" si="9"/>
        <v>0</v>
      </c>
      <c r="P65" s="77">
        <f t="shared" si="9"/>
        <v>0</v>
      </c>
      <c r="Q65" s="94">
        <f t="shared" si="9"/>
        <v>363000</v>
      </c>
    </row>
    <row r="66" spans="1:17" ht="47.25" customHeight="1" x14ac:dyDescent="0.25">
      <c r="A66" s="97" t="s">
        <v>167</v>
      </c>
      <c r="B66" s="96"/>
      <c r="C66" s="96"/>
      <c r="D66" s="96"/>
      <c r="E66" s="96"/>
      <c r="F66" s="374" t="s">
        <v>204</v>
      </c>
      <c r="G66" s="374"/>
      <c r="H66" s="374"/>
      <c r="I66" s="374"/>
      <c r="J66" s="81">
        <v>4</v>
      </c>
      <c r="K66" s="81">
        <v>12</v>
      </c>
      <c r="L66" s="80" t="s">
        <v>217</v>
      </c>
      <c r="M66" s="79">
        <v>240</v>
      </c>
      <c r="N66" s="86" t="s">
        <v>168</v>
      </c>
      <c r="O66" s="77">
        <v>0</v>
      </c>
      <c r="P66" s="77">
        <v>0</v>
      </c>
      <c r="Q66" s="94">
        <v>363000</v>
      </c>
    </row>
    <row r="67" spans="1:17" ht="31.5" customHeight="1" x14ac:dyDescent="0.25">
      <c r="A67" s="106"/>
      <c r="B67" s="93"/>
      <c r="C67" s="88" t="s">
        <v>164</v>
      </c>
      <c r="D67" s="95"/>
      <c r="E67" s="95"/>
      <c r="F67" s="368" t="s">
        <v>167</v>
      </c>
      <c r="G67" s="368"/>
      <c r="H67" s="368"/>
      <c r="I67" s="369"/>
      <c r="J67" s="81">
        <v>5</v>
      </c>
      <c r="K67" s="81">
        <v>0</v>
      </c>
      <c r="L67" s="80">
        <v>0</v>
      </c>
      <c r="M67" s="79">
        <v>0</v>
      </c>
      <c r="N67" s="86"/>
      <c r="O67" s="77">
        <f>O69+O72</f>
        <v>1554242.23</v>
      </c>
      <c r="P67" s="77">
        <f>P72</f>
        <v>0</v>
      </c>
      <c r="Q67" s="94">
        <f>Q72</f>
        <v>15400</v>
      </c>
    </row>
    <row r="68" spans="1:17" ht="31.5" customHeight="1" x14ac:dyDescent="0.25">
      <c r="A68" s="106"/>
      <c r="B68" s="93"/>
      <c r="C68" s="88"/>
      <c r="D68" s="95"/>
      <c r="E68" s="95"/>
      <c r="F68" s="368" t="s">
        <v>166</v>
      </c>
      <c r="G68" s="368"/>
      <c r="H68" s="368"/>
      <c r="I68" s="369"/>
      <c r="J68" s="81">
        <v>5</v>
      </c>
      <c r="K68" s="81">
        <v>2</v>
      </c>
      <c r="L68" s="80">
        <v>0</v>
      </c>
      <c r="M68" s="79">
        <v>0</v>
      </c>
      <c r="N68" s="87" t="str">
        <f>N69</f>
        <v>84750,00</v>
      </c>
      <c r="O68" s="77">
        <f>O69</f>
        <v>84750</v>
      </c>
      <c r="P68" s="77">
        <f>P69</f>
        <v>0</v>
      </c>
      <c r="Q68" s="94">
        <f>Q69</f>
        <v>0</v>
      </c>
    </row>
    <row r="69" spans="1:17" ht="31.5" customHeight="1" x14ac:dyDescent="0.25">
      <c r="A69" s="106"/>
      <c r="B69" s="93"/>
      <c r="C69" s="88"/>
      <c r="D69" s="95"/>
      <c r="E69" s="95"/>
      <c r="F69" s="368" t="s">
        <v>216</v>
      </c>
      <c r="G69" s="368"/>
      <c r="H69" s="368"/>
      <c r="I69" s="369"/>
      <c r="J69" s="81">
        <v>5</v>
      </c>
      <c r="K69" s="81">
        <v>2</v>
      </c>
      <c r="L69" s="80">
        <v>7700000000</v>
      </c>
      <c r="M69" s="79">
        <v>0</v>
      </c>
      <c r="N69" s="87" t="str">
        <f>N71</f>
        <v>84750,00</v>
      </c>
      <c r="O69" s="77">
        <f>O71</f>
        <v>84750</v>
      </c>
      <c r="P69" s="77">
        <v>0</v>
      </c>
      <c r="Q69" s="94">
        <v>0</v>
      </c>
    </row>
    <row r="70" spans="1:17" ht="31.5" customHeight="1" x14ac:dyDescent="0.25">
      <c r="A70" s="106"/>
      <c r="B70" s="93"/>
      <c r="C70" s="88"/>
      <c r="D70" s="95"/>
      <c r="E70" s="95"/>
      <c r="F70" s="368" t="s">
        <v>215</v>
      </c>
      <c r="G70" s="368"/>
      <c r="H70" s="368"/>
      <c r="I70" s="369"/>
      <c r="J70" s="81">
        <v>5</v>
      </c>
      <c r="K70" s="81">
        <v>2</v>
      </c>
      <c r="L70" s="80">
        <v>7700090120</v>
      </c>
      <c r="M70" s="79">
        <v>0</v>
      </c>
      <c r="N70" s="87" t="str">
        <f>N71</f>
        <v>84750,00</v>
      </c>
      <c r="O70" s="77">
        <f>O71</f>
        <v>84750</v>
      </c>
      <c r="P70" s="77">
        <f>P71</f>
        <v>0</v>
      </c>
      <c r="Q70" s="94">
        <f>Q71</f>
        <v>0</v>
      </c>
    </row>
    <row r="71" spans="1:17" ht="48.75" customHeight="1" x14ac:dyDescent="0.25">
      <c r="A71" s="106"/>
      <c r="B71" s="93"/>
      <c r="C71" s="88"/>
      <c r="D71" s="95"/>
      <c r="E71" s="95"/>
      <c r="F71" s="368" t="s">
        <v>204</v>
      </c>
      <c r="G71" s="368"/>
      <c r="H71" s="368"/>
      <c r="I71" s="369"/>
      <c r="J71" s="81">
        <v>5</v>
      </c>
      <c r="K71" s="81">
        <v>2</v>
      </c>
      <c r="L71" s="80">
        <v>7700090120</v>
      </c>
      <c r="M71" s="79">
        <v>240</v>
      </c>
      <c r="N71" s="86" t="s">
        <v>165</v>
      </c>
      <c r="O71" s="77">
        <v>84750</v>
      </c>
      <c r="P71" s="77">
        <v>0</v>
      </c>
      <c r="Q71" s="94">
        <v>0</v>
      </c>
    </row>
    <row r="72" spans="1:17" ht="39.75" customHeight="1" x14ac:dyDescent="0.25">
      <c r="A72" s="106"/>
      <c r="B72" s="93"/>
      <c r="C72" s="88"/>
      <c r="D72" s="95"/>
      <c r="E72" s="95"/>
      <c r="F72" s="371" t="s">
        <v>164</v>
      </c>
      <c r="G72" s="371"/>
      <c r="H72" s="371"/>
      <c r="I72" s="372"/>
      <c r="J72" s="81">
        <v>5</v>
      </c>
      <c r="K72" s="81">
        <v>3</v>
      </c>
      <c r="L72" s="80">
        <v>0</v>
      </c>
      <c r="M72" s="79">
        <v>0</v>
      </c>
      <c r="N72" s="87">
        <f>N73</f>
        <v>266657.38</v>
      </c>
      <c r="O72" s="77">
        <f>O74</f>
        <v>1469492.23</v>
      </c>
      <c r="P72" s="77">
        <f>P74</f>
        <v>0</v>
      </c>
      <c r="Q72" s="94">
        <f>Q74</f>
        <v>15400</v>
      </c>
    </row>
    <row r="73" spans="1:17" ht="114" customHeight="1" x14ac:dyDescent="0.25">
      <c r="A73" s="91"/>
      <c r="B73" s="90"/>
      <c r="C73" s="101"/>
      <c r="D73" s="82"/>
      <c r="E73" s="88" t="s">
        <v>213</v>
      </c>
      <c r="F73" s="370" t="s">
        <v>214</v>
      </c>
      <c r="G73" s="368"/>
      <c r="H73" s="368"/>
      <c r="I73" s="369"/>
      <c r="J73" s="81">
        <v>5</v>
      </c>
      <c r="K73" s="81">
        <v>3</v>
      </c>
      <c r="L73" s="80">
        <v>6300000000</v>
      </c>
      <c r="M73" s="79">
        <v>0</v>
      </c>
      <c r="N73" s="87">
        <f>N74+N77</f>
        <v>266657.38</v>
      </c>
      <c r="O73" s="77">
        <f>O74</f>
        <v>1469492.23</v>
      </c>
      <c r="P73" s="77">
        <f>P74</f>
        <v>0</v>
      </c>
      <c r="Q73" s="94">
        <f>Q74</f>
        <v>15400</v>
      </c>
    </row>
    <row r="74" spans="1:17" ht="51.75" customHeight="1" x14ac:dyDescent="0.25">
      <c r="A74" s="91"/>
      <c r="B74" s="90"/>
      <c r="C74" s="101"/>
      <c r="D74" s="82"/>
      <c r="E74" s="82"/>
      <c r="F74" s="373" t="s">
        <v>213</v>
      </c>
      <c r="G74" s="371"/>
      <c r="H74" s="371"/>
      <c r="I74" s="372"/>
      <c r="J74" s="81">
        <v>5</v>
      </c>
      <c r="K74" s="81">
        <v>3</v>
      </c>
      <c r="L74" s="80">
        <v>6350000000</v>
      </c>
      <c r="M74" s="79">
        <v>0</v>
      </c>
      <c r="N74" s="87" t="str">
        <f>N75</f>
        <v>148513,82</v>
      </c>
      <c r="O74" s="77">
        <f>O75+O78</f>
        <v>1469492.23</v>
      </c>
      <c r="P74" s="77">
        <f>P75</f>
        <v>0</v>
      </c>
      <c r="Q74" s="94">
        <f t="shared" ref="O74:S75" si="10">Q75</f>
        <v>15400</v>
      </c>
    </row>
    <row r="75" spans="1:17" ht="69.75" customHeight="1" x14ac:dyDescent="0.25">
      <c r="A75" s="91"/>
      <c r="B75" s="90"/>
      <c r="C75" s="101"/>
      <c r="D75" s="82"/>
      <c r="E75" s="82"/>
      <c r="F75" s="374" t="s">
        <v>212</v>
      </c>
      <c r="G75" s="374"/>
      <c r="H75" s="374"/>
      <c r="I75" s="374"/>
      <c r="J75" s="81">
        <v>5</v>
      </c>
      <c r="K75" s="81">
        <v>3</v>
      </c>
      <c r="L75" s="80">
        <v>6350095310</v>
      </c>
      <c r="M75" s="79">
        <v>0</v>
      </c>
      <c r="N75" s="86" t="str">
        <f>N76</f>
        <v>148513,82</v>
      </c>
      <c r="O75" s="77">
        <f t="shared" si="10"/>
        <v>170508.67</v>
      </c>
      <c r="P75" s="77">
        <f t="shared" si="10"/>
        <v>0</v>
      </c>
      <c r="Q75" s="94">
        <f t="shared" si="10"/>
        <v>15400</v>
      </c>
    </row>
    <row r="76" spans="1:17" ht="46.5" customHeight="1" x14ac:dyDescent="0.25">
      <c r="A76" s="100"/>
      <c r="B76" s="99"/>
      <c r="C76" s="98"/>
      <c r="D76" s="95"/>
      <c r="E76" s="95"/>
      <c r="F76" s="374" t="s">
        <v>204</v>
      </c>
      <c r="G76" s="374"/>
      <c r="H76" s="374"/>
      <c r="I76" s="374"/>
      <c r="J76" s="81">
        <v>5</v>
      </c>
      <c r="K76" s="81">
        <v>3</v>
      </c>
      <c r="L76" s="80">
        <v>6350095310</v>
      </c>
      <c r="M76" s="79">
        <v>240</v>
      </c>
      <c r="N76" s="86" t="s">
        <v>211</v>
      </c>
      <c r="O76" s="77">
        <v>170508.67</v>
      </c>
      <c r="P76" s="77">
        <v>0</v>
      </c>
      <c r="Q76" s="94">
        <v>15400</v>
      </c>
    </row>
    <row r="77" spans="1:17" ht="65.25" customHeight="1" x14ac:dyDescent="0.25">
      <c r="A77" s="100"/>
      <c r="B77" s="99"/>
      <c r="C77" s="98"/>
      <c r="D77" s="95"/>
      <c r="E77" s="95"/>
      <c r="F77" s="373" t="s">
        <v>210</v>
      </c>
      <c r="G77" s="371"/>
      <c r="H77" s="371"/>
      <c r="I77" s="372"/>
      <c r="J77" s="81">
        <v>5</v>
      </c>
      <c r="K77" s="81">
        <v>3</v>
      </c>
      <c r="L77" s="80" t="s">
        <v>209</v>
      </c>
      <c r="M77" s="79">
        <v>0</v>
      </c>
      <c r="N77" s="87" t="str">
        <f>N78</f>
        <v>118143,56</v>
      </c>
      <c r="O77" s="77">
        <f>O78</f>
        <v>1298983.56</v>
      </c>
      <c r="P77" s="77">
        <f>P78</f>
        <v>0</v>
      </c>
      <c r="Q77" s="94">
        <f>Q78</f>
        <v>0</v>
      </c>
    </row>
    <row r="78" spans="1:17" ht="49.5" customHeight="1" x14ac:dyDescent="0.25">
      <c r="A78" s="97" t="s">
        <v>162</v>
      </c>
      <c r="B78" s="96"/>
      <c r="C78" s="96"/>
      <c r="D78" s="96"/>
      <c r="E78" s="96"/>
      <c r="F78" s="374" t="s">
        <v>204</v>
      </c>
      <c r="G78" s="374"/>
      <c r="H78" s="374"/>
      <c r="I78" s="374"/>
      <c r="J78" s="81">
        <v>5</v>
      </c>
      <c r="K78" s="81">
        <v>3</v>
      </c>
      <c r="L78" s="80" t="s">
        <v>209</v>
      </c>
      <c r="M78" s="79">
        <v>240</v>
      </c>
      <c r="N78" s="86" t="s">
        <v>208</v>
      </c>
      <c r="O78" s="77">
        <v>1298983.56</v>
      </c>
      <c r="P78" s="77">
        <v>0</v>
      </c>
      <c r="Q78" s="94">
        <v>0</v>
      </c>
    </row>
    <row r="79" spans="1:17" ht="15.75" customHeight="1" x14ac:dyDescent="0.25">
      <c r="A79" s="106"/>
      <c r="B79" s="93"/>
      <c r="C79" s="88" t="s">
        <v>161</v>
      </c>
      <c r="D79" s="95"/>
      <c r="E79" s="95"/>
      <c r="F79" s="378" t="s">
        <v>162</v>
      </c>
      <c r="G79" s="378"/>
      <c r="H79" s="378"/>
      <c r="I79" s="379"/>
      <c r="J79" s="81">
        <v>8</v>
      </c>
      <c r="K79" s="81">
        <v>0</v>
      </c>
      <c r="L79" s="80">
        <v>0</v>
      </c>
      <c r="M79" s="79">
        <v>0</v>
      </c>
      <c r="N79" s="87">
        <f>N80</f>
        <v>0</v>
      </c>
      <c r="O79" s="77">
        <f t="shared" ref="O79:Q79" si="11">O80</f>
        <v>2846328.66</v>
      </c>
      <c r="P79" s="77">
        <f t="shared" si="11"/>
        <v>2266631</v>
      </c>
      <c r="Q79" s="94">
        <f t="shared" si="11"/>
        <v>2261050</v>
      </c>
    </row>
    <row r="80" spans="1:17" ht="28.5" customHeight="1" x14ac:dyDescent="0.25">
      <c r="A80" s="106"/>
      <c r="B80" s="93"/>
      <c r="C80" s="82"/>
      <c r="D80" s="82"/>
      <c r="E80" s="82"/>
      <c r="F80" s="373" t="s">
        <v>161</v>
      </c>
      <c r="G80" s="371"/>
      <c r="H80" s="371"/>
      <c r="I80" s="372"/>
      <c r="J80" s="81">
        <v>8</v>
      </c>
      <c r="K80" s="81">
        <v>1</v>
      </c>
      <c r="L80" s="80">
        <v>0</v>
      </c>
      <c r="M80" s="79">
        <v>0</v>
      </c>
      <c r="N80" s="78">
        <v>0</v>
      </c>
      <c r="O80" s="77">
        <f>O82</f>
        <v>2846328.66</v>
      </c>
      <c r="P80" s="77">
        <f>P82</f>
        <v>2266631</v>
      </c>
      <c r="Q80" s="77">
        <f>Q82</f>
        <v>2261050</v>
      </c>
    </row>
    <row r="81" spans="1:17" ht="117" customHeight="1" x14ac:dyDescent="0.25">
      <c r="A81" s="91"/>
      <c r="B81" s="90"/>
      <c r="C81" s="89"/>
      <c r="D81" s="82"/>
      <c r="E81" s="88" t="s">
        <v>207</v>
      </c>
      <c r="F81" s="376" t="s">
        <v>200</v>
      </c>
      <c r="G81" s="376"/>
      <c r="H81" s="376"/>
      <c r="I81" s="376"/>
      <c r="J81" s="81">
        <v>8</v>
      </c>
      <c r="K81" s="81">
        <v>1</v>
      </c>
      <c r="L81" s="80">
        <v>6300000000</v>
      </c>
      <c r="M81" s="79">
        <v>0</v>
      </c>
      <c r="N81" s="92">
        <f>N82</f>
        <v>46950.33</v>
      </c>
      <c r="O81" s="77">
        <f>O82</f>
        <v>2846328.66</v>
      </c>
      <c r="P81" s="77">
        <f>P82</f>
        <v>2266631</v>
      </c>
      <c r="Q81" s="77">
        <f>Q82</f>
        <v>2261050</v>
      </c>
    </row>
    <row r="82" spans="1:17" ht="57" customHeight="1" x14ac:dyDescent="0.25">
      <c r="A82" s="91"/>
      <c r="B82" s="90"/>
      <c r="C82" s="89"/>
      <c r="D82" s="82"/>
      <c r="E82" s="82"/>
      <c r="F82" s="373" t="s">
        <v>207</v>
      </c>
      <c r="G82" s="371"/>
      <c r="H82" s="371"/>
      <c r="I82" s="372"/>
      <c r="J82" s="81">
        <v>8</v>
      </c>
      <c r="K82" s="81">
        <v>1</v>
      </c>
      <c r="L82" s="80">
        <v>6360000000</v>
      </c>
      <c r="M82" s="79">
        <v>0</v>
      </c>
      <c r="N82" s="87">
        <f>N83+N85</f>
        <v>46950.33</v>
      </c>
      <c r="O82" s="77">
        <f>O83+O85+O87</f>
        <v>2846328.66</v>
      </c>
      <c r="P82" s="77">
        <f>P83+P85</f>
        <v>2266631</v>
      </c>
      <c r="Q82" s="77">
        <v>2261050</v>
      </c>
    </row>
    <row r="83" spans="1:17" ht="105" customHeight="1" x14ac:dyDescent="0.25">
      <c r="A83" s="91"/>
      <c r="B83" s="90"/>
      <c r="C83" s="89"/>
      <c r="D83" s="82"/>
      <c r="E83" s="82"/>
      <c r="F83" s="373" t="s">
        <v>206</v>
      </c>
      <c r="G83" s="371"/>
      <c r="H83" s="371"/>
      <c r="I83" s="372"/>
      <c r="J83" s="81">
        <v>8</v>
      </c>
      <c r="K83" s="81">
        <v>1</v>
      </c>
      <c r="L83" s="80">
        <v>6360075080</v>
      </c>
      <c r="M83" s="79">
        <v>0</v>
      </c>
      <c r="N83" s="86" t="s">
        <v>168</v>
      </c>
      <c r="O83" s="77">
        <v>1923240</v>
      </c>
      <c r="P83" s="77">
        <v>2261050</v>
      </c>
      <c r="Q83" s="77">
        <v>2261050</v>
      </c>
    </row>
    <row r="84" spans="1:17" ht="32.25" customHeight="1" x14ac:dyDescent="0.25">
      <c r="A84" s="91"/>
      <c r="B84" s="90"/>
      <c r="C84" s="89"/>
      <c r="D84" s="82"/>
      <c r="E84" s="82"/>
      <c r="F84" s="374" t="s">
        <v>37</v>
      </c>
      <c r="G84" s="374"/>
      <c r="H84" s="374"/>
      <c r="I84" s="374"/>
      <c r="J84" s="81">
        <v>8</v>
      </c>
      <c r="K84" s="81">
        <v>1</v>
      </c>
      <c r="L84" s="80">
        <v>6360075080</v>
      </c>
      <c r="M84" s="79">
        <v>540</v>
      </c>
      <c r="N84" s="86" t="s">
        <v>168</v>
      </c>
      <c r="O84" s="77">
        <v>1923240</v>
      </c>
      <c r="P84" s="77">
        <v>2261050</v>
      </c>
      <c r="Q84" s="77">
        <v>2261050</v>
      </c>
    </row>
    <row r="85" spans="1:17" ht="92.25" customHeight="1" x14ac:dyDescent="0.25">
      <c r="A85" s="91"/>
      <c r="B85" s="90"/>
      <c r="C85" s="89"/>
      <c r="D85" s="82"/>
      <c r="E85" s="88" t="s">
        <v>204</v>
      </c>
      <c r="F85" s="374" t="s">
        <v>205</v>
      </c>
      <c r="G85" s="374"/>
      <c r="H85" s="374"/>
      <c r="I85" s="374"/>
      <c r="J85" s="81">
        <v>8</v>
      </c>
      <c r="K85" s="81">
        <v>1</v>
      </c>
      <c r="L85" s="80">
        <v>6360095220</v>
      </c>
      <c r="M85" s="79">
        <v>0</v>
      </c>
      <c r="N85" s="87">
        <f>N86</f>
        <v>46950.33</v>
      </c>
      <c r="O85" s="77">
        <f>O86</f>
        <v>585278.66</v>
      </c>
      <c r="P85" s="77">
        <v>5581</v>
      </c>
      <c r="Q85" s="77">
        <v>0</v>
      </c>
    </row>
    <row r="86" spans="1:17" ht="54.75" customHeight="1" x14ac:dyDescent="0.25">
      <c r="A86" s="85"/>
      <c r="B86" s="84"/>
      <c r="C86" s="83"/>
      <c r="D86" s="82"/>
      <c r="E86" s="82"/>
      <c r="F86" s="373" t="s">
        <v>204</v>
      </c>
      <c r="G86" s="371"/>
      <c r="H86" s="371"/>
      <c r="I86" s="372"/>
      <c r="J86" s="81">
        <v>8</v>
      </c>
      <c r="K86" s="81">
        <v>1</v>
      </c>
      <c r="L86" s="80">
        <v>6360095220</v>
      </c>
      <c r="M86" s="79">
        <v>240</v>
      </c>
      <c r="N86" s="87">
        <v>46950.33</v>
      </c>
      <c r="O86" s="77">
        <v>585278.66</v>
      </c>
      <c r="P86" s="77">
        <v>5581</v>
      </c>
      <c r="Q86" s="77">
        <v>0</v>
      </c>
    </row>
    <row r="87" spans="1:17" ht="53.25" customHeight="1" x14ac:dyDescent="0.25">
      <c r="A87" s="85"/>
      <c r="B87" s="84"/>
      <c r="C87" s="83"/>
      <c r="D87" s="82"/>
      <c r="E87" s="82"/>
      <c r="F87" s="373" t="s">
        <v>203</v>
      </c>
      <c r="G87" s="371"/>
      <c r="H87" s="371"/>
      <c r="I87" s="372"/>
      <c r="J87" s="81">
        <v>8</v>
      </c>
      <c r="K87" s="81">
        <v>1</v>
      </c>
      <c r="L87" s="80">
        <v>6360097030</v>
      </c>
      <c r="M87" s="79">
        <v>0</v>
      </c>
      <c r="N87" s="86" t="s">
        <v>168</v>
      </c>
      <c r="O87" s="77">
        <f>O88</f>
        <v>337810</v>
      </c>
      <c r="P87" s="77">
        <f>P88</f>
        <v>0</v>
      </c>
      <c r="Q87" s="77">
        <f>Q88</f>
        <v>0</v>
      </c>
    </row>
    <row r="88" spans="1:17" ht="15.75" x14ac:dyDescent="0.25">
      <c r="A88" s="85"/>
      <c r="B88" s="84"/>
      <c r="C88" s="83"/>
      <c r="D88" s="82"/>
      <c r="E88" s="82"/>
      <c r="F88" s="374" t="s">
        <v>37</v>
      </c>
      <c r="G88" s="374"/>
      <c r="H88" s="374"/>
      <c r="I88" s="374"/>
      <c r="J88" s="81">
        <v>8</v>
      </c>
      <c r="K88" s="81">
        <v>1</v>
      </c>
      <c r="L88" s="80">
        <v>6360097030</v>
      </c>
      <c r="M88" s="79">
        <v>540</v>
      </c>
      <c r="N88" s="86" t="s">
        <v>168</v>
      </c>
      <c r="O88" s="77">
        <v>337810</v>
      </c>
      <c r="P88" s="77">
        <v>0</v>
      </c>
      <c r="Q88" s="77">
        <v>0</v>
      </c>
    </row>
    <row r="89" spans="1:17" ht="15.75" x14ac:dyDescent="0.25">
      <c r="A89" s="85"/>
      <c r="B89" s="84"/>
      <c r="C89" s="83"/>
      <c r="D89" s="82"/>
      <c r="E89" s="82"/>
      <c r="F89" s="374" t="s">
        <v>202</v>
      </c>
      <c r="G89" s="374"/>
      <c r="H89" s="374"/>
      <c r="I89" s="374"/>
      <c r="J89" s="81">
        <v>10</v>
      </c>
      <c r="K89" s="81">
        <v>0</v>
      </c>
      <c r="L89" s="80">
        <v>0</v>
      </c>
      <c r="M89" s="79">
        <v>0</v>
      </c>
      <c r="N89" s="78">
        <f>N90</f>
        <v>-15537.38</v>
      </c>
      <c r="O89" s="77">
        <f t="shared" ref="O89:Q89" si="12">O90</f>
        <v>24462.62</v>
      </c>
      <c r="P89" s="77">
        <f t="shared" si="12"/>
        <v>113000</v>
      </c>
      <c r="Q89" s="77">
        <f t="shared" si="12"/>
        <v>111000</v>
      </c>
    </row>
    <row r="90" spans="1:17" ht="40.5" customHeight="1" x14ac:dyDescent="0.25">
      <c r="A90" s="85"/>
      <c r="B90" s="84"/>
      <c r="C90" s="83"/>
      <c r="D90" s="82"/>
      <c r="E90" s="82"/>
      <c r="F90" s="374" t="s">
        <v>201</v>
      </c>
      <c r="G90" s="374"/>
      <c r="H90" s="374"/>
      <c r="I90" s="374"/>
      <c r="J90" s="81">
        <v>10</v>
      </c>
      <c r="K90" s="81">
        <v>1</v>
      </c>
      <c r="L90" s="80">
        <v>0</v>
      </c>
      <c r="M90" s="79">
        <v>0</v>
      </c>
      <c r="N90" s="78">
        <f>N92</f>
        <v>-15537.38</v>
      </c>
      <c r="O90" s="77">
        <f>O92</f>
        <v>24462.62</v>
      </c>
      <c r="P90" s="77">
        <f>P92</f>
        <v>113000</v>
      </c>
      <c r="Q90" s="77">
        <f>Q92</f>
        <v>111000</v>
      </c>
    </row>
    <row r="91" spans="1:17" ht="119.25" customHeight="1" x14ac:dyDescent="0.25">
      <c r="A91" s="85"/>
      <c r="B91" s="84"/>
      <c r="C91" s="83"/>
      <c r="D91" s="82"/>
      <c r="E91" s="82"/>
      <c r="F91" s="370" t="s">
        <v>200</v>
      </c>
      <c r="G91" s="368"/>
      <c r="H91" s="368"/>
      <c r="I91" s="369"/>
      <c r="J91" s="81">
        <v>10</v>
      </c>
      <c r="K91" s="81">
        <v>1</v>
      </c>
      <c r="L91" s="80">
        <v>6300000000</v>
      </c>
      <c r="M91" s="79">
        <v>0</v>
      </c>
      <c r="N91" s="78">
        <f>N92</f>
        <v>-15537.38</v>
      </c>
      <c r="O91" s="77">
        <f>O92</f>
        <v>24462.62</v>
      </c>
      <c r="P91" s="77">
        <f>P92</f>
        <v>113000</v>
      </c>
      <c r="Q91" s="77">
        <f>Q92</f>
        <v>111000</v>
      </c>
    </row>
    <row r="92" spans="1:17" ht="72.75" customHeight="1" x14ac:dyDescent="0.25">
      <c r="A92" s="85"/>
      <c r="B92" s="84"/>
      <c r="C92" s="83"/>
      <c r="D92" s="82"/>
      <c r="E92" s="82"/>
      <c r="F92" s="374" t="s">
        <v>199</v>
      </c>
      <c r="G92" s="374"/>
      <c r="H92" s="374"/>
      <c r="I92" s="374"/>
      <c r="J92" s="81">
        <v>10</v>
      </c>
      <c r="K92" s="81">
        <v>1</v>
      </c>
      <c r="L92" s="80">
        <v>6310000000</v>
      </c>
      <c r="M92" s="79">
        <v>0</v>
      </c>
      <c r="N92" s="78">
        <f>N94</f>
        <v>-15537.38</v>
      </c>
      <c r="O92" s="77">
        <f>O94</f>
        <v>24462.62</v>
      </c>
      <c r="P92" s="77">
        <f>P94</f>
        <v>113000</v>
      </c>
      <c r="Q92" s="77">
        <f>Q94</f>
        <v>111000</v>
      </c>
    </row>
    <row r="93" spans="1:17" ht="67.5" customHeight="1" x14ac:dyDescent="0.25">
      <c r="A93" s="85"/>
      <c r="B93" s="84"/>
      <c r="C93" s="83"/>
      <c r="D93" s="82"/>
      <c r="E93" s="82"/>
      <c r="F93" s="373" t="s">
        <v>198</v>
      </c>
      <c r="G93" s="371"/>
      <c r="H93" s="371"/>
      <c r="I93" s="372"/>
      <c r="J93" s="81">
        <v>10</v>
      </c>
      <c r="K93" s="81">
        <v>1</v>
      </c>
      <c r="L93" s="80">
        <v>6310025050</v>
      </c>
      <c r="M93" s="79">
        <v>0</v>
      </c>
      <c r="N93" s="78">
        <f>N94</f>
        <v>-15537.38</v>
      </c>
      <c r="O93" s="77">
        <f>O94</f>
        <v>24462.62</v>
      </c>
      <c r="P93" s="77">
        <f>P94</f>
        <v>113000</v>
      </c>
      <c r="Q93" s="77">
        <f>Q94</f>
        <v>111000</v>
      </c>
    </row>
    <row r="94" spans="1:17" ht="33" customHeight="1" x14ac:dyDescent="0.25">
      <c r="A94" s="85"/>
      <c r="B94" s="84"/>
      <c r="C94" s="83"/>
      <c r="D94" s="82"/>
      <c r="E94" s="82"/>
      <c r="F94" s="374" t="s">
        <v>197</v>
      </c>
      <c r="G94" s="374"/>
      <c r="H94" s="374"/>
      <c r="I94" s="374"/>
      <c r="J94" s="81">
        <v>10</v>
      </c>
      <c r="K94" s="81">
        <v>1</v>
      </c>
      <c r="L94" s="80">
        <v>6310025050</v>
      </c>
      <c r="M94" s="79">
        <v>310</v>
      </c>
      <c r="N94" s="78">
        <v>-15537.38</v>
      </c>
      <c r="O94" s="77">
        <v>24462.62</v>
      </c>
      <c r="P94" s="77">
        <v>113000</v>
      </c>
      <c r="Q94" s="77">
        <v>111000</v>
      </c>
    </row>
    <row r="95" spans="1:17" ht="16.5" thickBot="1" x14ac:dyDescent="0.3">
      <c r="F95" s="377" t="s">
        <v>158</v>
      </c>
      <c r="G95" s="377"/>
      <c r="H95" s="377"/>
      <c r="I95" s="377"/>
      <c r="J95" s="76"/>
      <c r="K95" s="75"/>
      <c r="L95" s="74"/>
      <c r="M95" s="74"/>
      <c r="N95" s="73">
        <v>84750</v>
      </c>
      <c r="O95" s="72">
        <f>O11+O16+O24+O26+O31+O35+O39+O46+O56+O67+O79+O89</f>
        <v>8254858.7800000003</v>
      </c>
      <c r="P95" s="72">
        <f>P10+P39+P46+P56+P67+P79+P89</f>
        <v>6625300</v>
      </c>
      <c r="Q95" s="71">
        <f>Q10+Q39+Q46+Q56+Q67+Q79+Q89</f>
        <v>6860200</v>
      </c>
    </row>
  </sheetData>
  <mergeCells count="93">
    <mergeCell ref="F86:I86"/>
    <mergeCell ref="F72:I72"/>
    <mergeCell ref="F69:I69"/>
    <mergeCell ref="F71:I71"/>
    <mergeCell ref="F85:I85"/>
    <mergeCell ref="F83:I83"/>
    <mergeCell ref="F79:I79"/>
    <mergeCell ref="F80:I80"/>
    <mergeCell ref="F82:I82"/>
    <mergeCell ref="F75:I75"/>
    <mergeCell ref="F84:I84"/>
    <mergeCell ref="F73:I73"/>
    <mergeCell ref="F81:I81"/>
    <mergeCell ref="F77:I77"/>
    <mergeCell ref="F76:I76"/>
    <mergeCell ref="F78:I78"/>
    <mergeCell ref="F74:I74"/>
    <mergeCell ref="F95:I95"/>
    <mergeCell ref="F87:I87"/>
    <mergeCell ref="F88:I88"/>
    <mergeCell ref="F89:I89"/>
    <mergeCell ref="F90:I90"/>
    <mergeCell ref="F92:I92"/>
    <mergeCell ref="F91:I91"/>
    <mergeCell ref="F93:I93"/>
    <mergeCell ref="F94:I94"/>
    <mergeCell ref="F52:I52"/>
    <mergeCell ref="F53:I53"/>
    <mergeCell ref="F54:I54"/>
    <mergeCell ref="F55:I55"/>
    <mergeCell ref="F57:I57"/>
    <mergeCell ref="F56:I56"/>
    <mergeCell ref="F28:I28"/>
    <mergeCell ref="F29:I29"/>
    <mergeCell ref="F30:I30"/>
    <mergeCell ref="F51:I51"/>
    <mergeCell ref="F38:I38"/>
    <mergeCell ref="F43:I43"/>
    <mergeCell ref="F44:I44"/>
    <mergeCell ref="F45:I45"/>
    <mergeCell ref="F50:I50"/>
    <mergeCell ref="F41:I41"/>
    <mergeCell ref="F48:I48"/>
    <mergeCell ref="F39:I39"/>
    <mergeCell ref="F40:I40"/>
    <mergeCell ref="F36:I36"/>
    <mergeCell ref="F42:I42"/>
    <mergeCell ref="F46:I46"/>
    <mergeCell ref="F47:I47"/>
    <mergeCell ref="F49:I49"/>
    <mergeCell ref="F37:I37"/>
    <mergeCell ref="F31:I31"/>
    <mergeCell ref="F32:I32"/>
    <mergeCell ref="F33:I33"/>
    <mergeCell ref="F34:I34"/>
    <mergeCell ref="F35:I35"/>
    <mergeCell ref="F27:I27"/>
    <mergeCell ref="F24:I24"/>
    <mergeCell ref="F25:I25"/>
    <mergeCell ref="M1:Q1"/>
    <mergeCell ref="M2:Q2"/>
    <mergeCell ref="M3:Q3"/>
    <mergeCell ref="M4:Q4"/>
    <mergeCell ref="A6:Q6"/>
    <mergeCell ref="A7:M7"/>
    <mergeCell ref="F22:I22"/>
    <mergeCell ref="F23:I23"/>
    <mergeCell ref="F26:I26"/>
    <mergeCell ref="A9:I9"/>
    <mergeCell ref="A10:I10"/>
    <mergeCell ref="E13:I13"/>
    <mergeCell ref="E14:I14"/>
    <mergeCell ref="E15:I15"/>
    <mergeCell ref="F11:I11"/>
    <mergeCell ref="D18:I18"/>
    <mergeCell ref="E19:I19"/>
    <mergeCell ref="F20:I20"/>
    <mergeCell ref="F21:I21"/>
    <mergeCell ref="F12:I12"/>
    <mergeCell ref="F17:I17"/>
    <mergeCell ref="E16:I16"/>
    <mergeCell ref="F70:I70"/>
    <mergeCell ref="F58:I58"/>
    <mergeCell ref="F63:I63"/>
    <mergeCell ref="F59:I59"/>
    <mergeCell ref="F60:I60"/>
    <mergeCell ref="F67:I67"/>
    <mergeCell ref="F65:I65"/>
    <mergeCell ref="F61:I61"/>
    <mergeCell ref="F62:I62"/>
    <mergeCell ref="F64:I64"/>
    <mergeCell ref="F66:I66"/>
    <mergeCell ref="F68:I68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2"/>
  <sheetViews>
    <sheetView showGridLines="0" topLeftCell="J1" zoomScale="98" zoomScaleNormal="98" workbookViewId="0">
      <selection activeCell="J1" sqref="A1:XFD1048576"/>
    </sheetView>
  </sheetViews>
  <sheetFormatPr defaultRowHeight="15" x14ac:dyDescent="0.2"/>
  <cols>
    <col min="1" max="1" width="1.42578125" style="109" hidden="1" customWidth="1"/>
    <col min="2" max="3" width="0.85546875" style="109" hidden="1" customWidth="1"/>
    <col min="4" max="4" width="0.28515625" style="109" hidden="1" customWidth="1"/>
    <col min="5" max="5" width="0.5703125" style="109" hidden="1" customWidth="1"/>
    <col min="6" max="6" width="0.7109375" style="109" hidden="1" customWidth="1"/>
    <col min="7" max="7" width="0.28515625" style="109" hidden="1" customWidth="1"/>
    <col min="8" max="8" width="0.5703125" style="109" hidden="1" customWidth="1"/>
    <col min="9" max="9" width="0.7109375" style="109" hidden="1" customWidth="1"/>
    <col min="10" max="10" width="30.85546875" style="109" customWidth="1"/>
    <col min="11" max="11" width="6.85546875" style="107" customWidth="1"/>
    <col min="12" max="12" width="0" style="107" hidden="1" customWidth="1"/>
    <col min="13" max="13" width="4.85546875" style="107" customWidth="1"/>
    <col min="14" max="14" width="3.85546875" style="107" customWidth="1"/>
    <col min="15" max="15" width="12.5703125" style="108" customWidth="1"/>
    <col min="16" max="16" width="4.7109375" style="108" customWidth="1"/>
    <col min="17" max="24" width="0" style="107" hidden="1" customWidth="1"/>
    <col min="25" max="25" width="11" style="107" bestFit="1" customWidth="1"/>
    <col min="26" max="26" width="12.42578125" style="107" customWidth="1"/>
    <col min="27" max="27" width="12.5703125" style="107" customWidth="1"/>
    <col min="28" max="28" width="13.85546875" style="107" customWidth="1"/>
    <col min="29" max="29" width="10.42578125" style="107" customWidth="1"/>
    <col min="30" max="30" width="21.28515625" style="107" customWidth="1"/>
    <col min="31" max="31" width="0.28515625" style="107" customWidth="1"/>
    <col min="32" max="16384" width="9.140625" style="107"/>
  </cols>
  <sheetData>
    <row r="1" spans="1:32" x14ac:dyDescent="0.2">
      <c r="B1" s="258"/>
      <c r="C1" s="258"/>
      <c r="D1" s="258"/>
      <c r="E1" s="258"/>
      <c r="F1" s="258"/>
      <c r="G1" s="258"/>
      <c r="H1" s="258"/>
      <c r="I1" s="258"/>
      <c r="J1" s="258"/>
      <c r="K1" s="113"/>
      <c r="L1" s="113"/>
      <c r="M1" s="113"/>
      <c r="N1" s="113"/>
      <c r="O1" s="257"/>
      <c r="P1" s="257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</row>
    <row r="2" spans="1:32" x14ac:dyDescent="0.2">
      <c r="A2" s="261"/>
      <c r="B2" s="260"/>
      <c r="C2" s="260"/>
      <c r="D2" s="260"/>
      <c r="E2" s="260"/>
      <c r="F2" s="260"/>
      <c r="G2" s="260"/>
      <c r="H2" s="260"/>
      <c r="I2" s="260"/>
      <c r="J2" s="260" t="s">
        <v>293</v>
      </c>
      <c r="K2" s="113"/>
      <c r="L2" s="113"/>
      <c r="M2" s="113"/>
      <c r="N2" s="113"/>
      <c r="O2" s="257"/>
      <c r="P2" s="257"/>
      <c r="Q2" s="113"/>
      <c r="R2" s="113"/>
      <c r="S2" s="113"/>
      <c r="T2" s="113"/>
      <c r="U2" s="113"/>
      <c r="V2" s="113"/>
      <c r="W2" s="113"/>
      <c r="X2" s="113"/>
      <c r="Y2" s="113"/>
      <c r="Z2" s="256"/>
      <c r="AA2" s="389" t="s">
        <v>292</v>
      </c>
      <c r="AB2" s="389"/>
      <c r="AC2" s="113" t="s">
        <v>291</v>
      </c>
    </row>
    <row r="3" spans="1:32" ht="17.25" customHeight="1" x14ac:dyDescent="0.25">
      <c r="B3" s="258"/>
      <c r="C3" s="258"/>
      <c r="D3" s="258"/>
      <c r="E3" s="258"/>
      <c r="F3" s="258"/>
      <c r="G3" s="258"/>
      <c r="H3" s="258"/>
      <c r="I3" s="258"/>
      <c r="J3" s="258"/>
      <c r="K3" s="113"/>
      <c r="L3" s="113"/>
      <c r="M3" s="113"/>
      <c r="N3" s="113"/>
      <c r="O3" s="259"/>
      <c r="P3" s="257"/>
      <c r="Q3" s="113"/>
      <c r="R3" s="113"/>
      <c r="S3" s="113"/>
      <c r="T3" s="113"/>
      <c r="U3" s="113"/>
      <c r="V3" s="113"/>
      <c r="W3" s="113"/>
      <c r="X3" s="113"/>
      <c r="Y3" s="113"/>
      <c r="Z3" s="403" t="s">
        <v>290</v>
      </c>
      <c r="AA3" s="403"/>
      <c r="AB3" s="403"/>
      <c r="AC3" s="255"/>
      <c r="AD3" s="255"/>
      <c r="AE3" s="255"/>
      <c r="AF3" s="255"/>
    </row>
    <row r="4" spans="1:32" ht="30" customHeight="1" x14ac:dyDescent="0.2">
      <c r="B4" s="258"/>
      <c r="C4" s="258"/>
      <c r="D4" s="258"/>
      <c r="E4" s="258"/>
      <c r="F4" s="258"/>
      <c r="G4" s="258"/>
      <c r="H4" s="258"/>
      <c r="I4" s="258"/>
      <c r="J4" s="258"/>
      <c r="K4" s="113"/>
      <c r="L4" s="113"/>
      <c r="M4" s="113"/>
      <c r="N4" s="113"/>
      <c r="O4" s="257"/>
      <c r="P4" s="257"/>
      <c r="Q4" s="113"/>
      <c r="R4" s="113"/>
      <c r="S4" s="113"/>
      <c r="T4" s="113"/>
      <c r="U4" s="113"/>
      <c r="V4" s="113"/>
      <c r="W4" s="113"/>
      <c r="X4" s="113"/>
      <c r="Y4" s="113"/>
      <c r="Z4" s="256"/>
      <c r="AA4" s="403" t="s">
        <v>289</v>
      </c>
      <c r="AB4" s="403"/>
      <c r="AC4" s="255"/>
      <c r="AD4" s="255"/>
      <c r="AE4" s="255"/>
      <c r="AF4" s="255"/>
    </row>
    <row r="5" spans="1:32" ht="15.75" customHeight="1" x14ac:dyDescent="0.25">
      <c r="B5" s="468" t="s">
        <v>288</v>
      </c>
      <c r="C5" s="469"/>
      <c r="D5" s="469"/>
      <c r="E5" s="469"/>
      <c r="F5" s="469"/>
      <c r="G5" s="469"/>
      <c r="H5" s="469"/>
      <c r="I5" s="469"/>
      <c r="J5" s="470" t="s">
        <v>287</v>
      </c>
      <c r="K5" s="471"/>
      <c r="L5" s="471"/>
      <c r="M5" s="471"/>
      <c r="N5" s="471"/>
      <c r="O5" s="471"/>
      <c r="P5" s="471"/>
      <c r="Q5" s="471"/>
      <c r="R5" s="471"/>
      <c r="S5" s="471"/>
      <c r="T5" s="471"/>
      <c r="U5" s="471"/>
      <c r="V5" s="471"/>
      <c r="W5" s="471"/>
      <c r="X5" s="471"/>
      <c r="Y5" s="471"/>
      <c r="Z5" s="471"/>
      <c r="AA5" s="471"/>
      <c r="AB5" s="471"/>
    </row>
    <row r="6" spans="1:32" ht="15.75" customHeight="1" x14ac:dyDescent="0.2">
      <c r="B6" s="472" t="s">
        <v>286</v>
      </c>
      <c r="C6" s="472"/>
      <c r="D6" s="472"/>
      <c r="E6" s="472"/>
      <c r="F6" s="472"/>
      <c r="G6" s="472"/>
      <c r="H6" s="472"/>
      <c r="I6" s="472"/>
      <c r="J6" s="473" t="s">
        <v>285</v>
      </c>
      <c r="K6" s="473"/>
      <c r="L6" s="473"/>
      <c r="M6" s="473"/>
      <c r="N6" s="473"/>
      <c r="O6" s="473"/>
      <c r="P6" s="473"/>
      <c r="Q6" s="473"/>
      <c r="R6" s="473"/>
      <c r="S6" s="473"/>
      <c r="T6" s="473"/>
      <c r="U6" s="473"/>
      <c r="V6" s="473"/>
      <c r="W6" s="473"/>
      <c r="X6" s="473"/>
      <c r="Y6" s="473"/>
      <c r="Z6" s="473"/>
      <c r="AA6" s="473"/>
      <c r="AB6" s="473"/>
    </row>
    <row r="7" spans="1:32" ht="12.75" customHeight="1" x14ac:dyDescent="0.25">
      <c r="A7" s="112"/>
      <c r="B7" s="474"/>
      <c r="C7" s="474"/>
      <c r="D7" s="474"/>
      <c r="E7" s="474"/>
      <c r="F7" s="474"/>
      <c r="G7" s="474"/>
      <c r="H7" s="474"/>
      <c r="I7" s="474"/>
      <c r="J7" s="475"/>
      <c r="K7" s="474"/>
      <c r="L7" s="474"/>
      <c r="M7" s="474"/>
      <c r="N7" s="474"/>
      <c r="O7" s="474"/>
      <c r="P7" s="474"/>
      <c r="Q7" s="474"/>
      <c r="R7" s="474"/>
      <c r="S7" s="474"/>
      <c r="T7" s="474"/>
      <c r="U7" s="474"/>
      <c r="V7" s="60"/>
      <c r="W7" s="60"/>
      <c r="X7" s="114"/>
      <c r="Y7" s="114"/>
      <c r="Z7" s="114"/>
      <c r="AA7" s="114"/>
      <c r="AB7" s="114"/>
      <c r="AC7" s="110"/>
    </row>
    <row r="8" spans="1:32" ht="18" customHeight="1" x14ac:dyDescent="0.2">
      <c r="A8" s="112"/>
      <c r="B8" s="462"/>
      <c r="C8" s="462"/>
      <c r="D8" s="462"/>
      <c r="E8" s="462"/>
      <c r="F8" s="462"/>
      <c r="G8" s="462"/>
      <c r="H8" s="462"/>
      <c r="I8" s="462"/>
      <c r="J8" s="462"/>
      <c r="K8" s="462"/>
      <c r="L8" s="462"/>
      <c r="M8" s="462"/>
      <c r="N8" s="462"/>
      <c r="O8" s="462"/>
      <c r="P8" s="462"/>
      <c r="Q8" s="462"/>
      <c r="R8" s="462"/>
      <c r="S8" s="462"/>
      <c r="T8" s="462"/>
      <c r="U8" s="462"/>
      <c r="V8" s="60"/>
      <c r="W8" s="60"/>
      <c r="X8" s="114"/>
      <c r="Y8" s="114"/>
      <c r="Z8" s="114"/>
      <c r="AA8" s="114"/>
      <c r="AB8" s="114"/>
      <c r="AC8" s="110"/>
    </row>
    <row r="9" spans="1:32" ht="25.5" customHeight="1" x14ac:dyDescent="0.2">
      <c r="A9" s="254"/>
      <c r="B9" s="248"/>
      <c r="C9" s="253" t="s">
        <v>192</v>
      </c>
      <c r="D9" s="252"/>
      <c r="E9" s="252"/>
      <c r="F9" s="252"/>
      <c r="G9" s="252"/>
      <c r="H9" s="252"/>
      <c r="I9" s="252"/>
      <c r="J9" s="252"/>
      <c r="K9" s="251"/>
      <c r="L9" s="251"/>
      <c r="M9" s="249"/>
      <c r="N9" s="249"/>
      <c r="O9" s="249"/>
      <c r="P9" s="249"/>
      <c r="Q9" s="250"/>
      <c r="R9" s="249"/>
      <c r="S9" s="249"/>
      <c r="T9" s="122"/>
      <c r="U9" s="248"/>
      <c r="V9" s="60"/>
      <c r="W9" s="60"/>
      <c r="X9" s="114"/>
      <c r="Y9" s="114"/>
      <c r="Z9" s="114"/>
      <c r="AA9" s="114"/>
      <c r="AB9" s="114" t="s">
        <v>284</v>
      </c>
      <c r="AC9" s="110"/>
    </row>
    <row r="10" spans="1:32" ht="36.75" customHeight="1" x14ac:dyDescent="0.2">
      <c r="A10" s="112"/>
      <c r="B10" s="404" t="s">
        <v>243</v>
      </c>
      <c r="C10" s="404"/>
      <c r="D10" s="404"/>
      <c r="E10" s="404"/>
      <c r="F10" s="404"/>
      <c r="G10" s="404"/>
      <c r="H10" s="404"/>
      <c r="I10" s="404"/>
      <c r="J10" s="404"/>
      <c r="K10" s="244" t="s">
        <v>283</v>
      </c>
      <c r="L10" s="244" t="s">
        <v>282</v>
      </c>
      <c r="M10" s="244" t="s">
        <v>190</v>
      </c>
      <c r="N10" s="244" t="s">
        <v>189</v>
      </c>
      <c r="O10" s="247" t="s">
        <v>281</v>
      </c>
      <c r="P10" s="247" t="s">
        <v>280</v>
      </c>
      <c r="Q10" s="244" t="s">
        <v>279</v>
      </c>
      <c r="R10" s="246" t="s">
        <v>278</v>
      </c>
      <c r="S10" s="244" t="s">
        <v>277</v>
      </c>
      <c r="T10" s="244" t="s">
        <v>276</v>
      </c>
      <c r="U10" s="244" t="s">
        <v>275</v>
      </c>
      <c r="V10" s="244" t="s">
        <v>274</v>
      </c>
      <c r="W10" s="244" t="s">
        <v>273</v>
      </c>
      <c r="X10" s="245"/>
      <c r="Y10" s="245" t="s">
        <v>155</v>
      </c>
      <c r="Z10" s="245">
        <v>2022</v>
      </c>
      <c r="AA10" s="245">
        <v>2023</v>
      </c>
      <c r="AB10" s="244">
        <v>2024</v>
      </c>
      <c r="AC10" s="243" t="s">
        <v>192</v>
      </c>
    </row>
    <row r="11" spans="1:32" ht="27" customHeight="1" x14ac:dyDescent="0.2">
      <c r="A11" s="180"/>
      <c r="B11" s="405" t="s">
        <v>272</v>
      </c>
      <c r="C11" s="406"/>
      <c r="D11" s="406"/>
      <c r="E11" s="406"/>
      <c r="F11" s="406"/>
      <c r="G11" s="406"/>
      <c r="H11" s="406"/>
      <c r="I11" s="406"/>
      <c r="J11" s="407"/>
      <c r="K11" s="242">
        <v>133</v>
      </c>
      <c r="L11" s="241">
        <v>0</v>
      </c>
      <c r="M11" s="240">
        <v>0</v>
      </c>
      <c r="N11" s="240">
        <v>0</v>
      </c>
      <c r="O11" s="239">
        <v>0</v>
      </c>
      <c r="P11" s="238">
        <v>0</v>
      </c>
      <c r="Q11" s="237"/>
      <c r="R11" s="236">
        <v>0</v>
      </c>
      <c r="S11" s="408"/>
      <c r="T11" s="408"/>
      <c r="U11" s="408"/>
      <c r="V11" s="408"/>
      <c r="W11" s="235">
        <v>0</v>
      </c>
      <c r="X11" s="234">
        <v>0</v>
      </c>
      <c r="Y11" s="233">
        <v>84750</v>
      </c>
      <c r="Z11" s="233">
        <f>Z12+Z34+Z52+Z62+Z74+Z88+Z103+Z115</f>
        <v>8254858.7800000003</v>
      </c>
      <c r="AA11" s="233">
        <f>AA12+AA52+AA62+AA74+AA88+AA103+AA115</f>
        <v>6625300</v>
      </c>
      <c r="AB11" s="232">
        <f>AB12+AB52+AB62+AB74+AB88+AB103+AB115</f>
        <v>6860200</v>
      </c>
      <c r="AC11" s="144" t="s">
        <v>192</v>
      </c>
    </row>
    <row r="12" spans="1:32" ht="25.5" customHeight="1" x14ac:dyDescent="0.2">
      <c r="A12" s="180"/>
      <c r="B12" s="384" t="s">
        <v>186</v>
      </c>
      <c r="C12" s="384"/>
      <c r="D12" s="384"/>
      <c r="E12" s="384"/>
      <c r="F12" s="384"/>
      <c r="G12" s="384"/>
      <c r="H12" s="384"/>
      <c r="I12" s="384"/>
      <c r="J12" s="385"/>
      <c r="K12" s="154">
        <v>133</v>
      </c>
      <c r="L12" s="169">
        <v>100</v>
      </c>
      <c r="M12" s="182">
        <v>1</v>
      </c>
      <c r="N12" s="182">
        <v>0</v>
      </c>
      <c r="O12" s="155">
        <v>0</v>
      </c>
      <c r="P12" s="39">
        <v>0</v>
      </c>
      <c r="Q12" s="166"/>
      <c r="R12" s="165">
        <v>0</v>
      </c>
      <c r="S12" s="380"/>
      <c r="T12" s="380"/>
      <c r="U12" s="380"/>
      <c r="V12" s="380"/>
      <c r="W12" s="164">
        <v>0</v>
      </c>
      <c r="X12" s="163">
        <v>0</v>
      </c>
      <c r="Y12" s="181">
        <f>Y13+Y20+Y38+Y43+Y47</f>
        <v>349055.95999999996</v>
      </c>
      <c r="Z12" s="181">
        <f>Z13+Z20+Z38+Z43+Z47</f>
        <v>2706085.46</v>
      </c>
      <c r="AA12" s="181">
        <f>AA13+AA20+AA38+AA43+AA47</f>
        <v>3262950</v>
      </c>
      <c r="AB12" s="37">
        <f>AB13+AB20+AB38+AB43+AB47</f>
        <v>3112350</v>
      </c>
      <c r="AC12" s="144" t="s">
        <v>192</v>
      </c>
    </row>
    <row r="13" spans="1:32" ht="39" customHeight="1" x14ac:dyDescent="0.2">
      <c r="A13" s="180"/>
      <c r="B13" s="187"/>
      <c r="C13" s="183"/>
      <c r="D13" s="400" t="s">
        <v>185</v>
      </c>
      <c r="E13" s="401"/>
      <c r="F13" s="401"/>
      <c r="G13" s="401"/>
      <c r="H13" s="401"/>
      <c r="I13" s="401"/>
      <c r="J13" s="402"/>
      <c r="K13" s="154">
        <v>133</v>
      </c>
      <c r="L13" s="169">
        <v>102</v>
      </c>
      <c r="M13" s="182">
        <v>1</v>
      </c>
      <c r="N13" s="182">
        <v>2</v>
      </c>
      <c r="O13" s="155">
        <v>0</v>
      </c>
      <c r="P13" s="39">
        <v>0</v>
      </c>
      <c r="Q13" s="166"/>
      <c r="R13" s="165">
        <v>0</v>
      </c>
      <c r="S13" s="380"/>
      <c r="T13" s="380"/>
      <c r="U13" s="380"/>
      <c r="V13" s="380"/>
      <c r="W13" s="164">
        <v>0</v>
      </c>
      <c r="X13" s="163">
        <v>0</v>
      </c>
      <c r="Y13" s="181">
        <f>Y15</f>
        <v>-88324.74</v>
      </c>
      <c r="Z13" s="181">
        <f>Z15</f>
        <v>843147.88</v>
      </c>
      <c r="AA13" s="181">
        <f>AA15</f>
        <v>963408</v>
      </c>
      <c r="AB13" s="153">
        <f>AB15</f>
        <v>963408</v>
      </c>
      <c r="AC13" s="144" t="s">
        <v>192</v>
      </c>
    </row>
    <row r="14" spans="1:32" ht="60" customHeight="1" x14ac:dyDescent="0.2">
      <c r="A14" s="180"/>
      <c r="B14" s="187"/>
      <c r="C14" s="183"/>
      <c r="D14" s="231"/>
      <c r="E14" s="230"/>
      <c r="F14" s="230"/>
      <c r="G14" s="230"/>
      <c r="H14" s="230"/>
      <c r="I14" s="230"/>
      <c r="J14" s="230" t="s">
        <v>200</v>
      </c>
      <c r="K14" s="154">
        <v>133</v>
      </c>
      <c r="L14" s="169"/>
      <c r="M14" s="182">
        <v>1</v>
      </c>
      <c r="N14" s="182">
        <v>2</v>
      </c>
      <c r="O14" s="155">
        <v>6300000000</v>
      </c>
      <c r="P14" s="39">
        <v>0</v>
      </c>
      <c r="Q14" s="166"/>
      <c r="R14" s="165"/>
      <c r="S14" s="184"/>
      <c r="T14" s="184"/>
      <c r="U14" s="184"/>
      <c r="V14" s="184"/>
      <c r="W14" s="164"/>
      <c r="X14" s="163"/>
      <c r="Y14" s="181">
        <f>Y15</f>
        <v>-88324.74</v>
      </c>
      <c r="Z14" s="181">
        <f>Z15</f>
        <v>843147.88</v>
      </c>
      <c r="AA14" s="181">
        <f>AA15</f>
        <v>963408</v>
      </c>
      <c r="AB14" s="153">
        <f>AB15</f>
        <v>963408</v>
      </c>
      <c r="AC14" s="144"/>
    </row>
    <row r="15" spans="1:32" ht="48" customHeight="1" x14ac:dyDescent="0.25">
      <c r="A15" s="180"/>
      <c r="B15" s="187"/>
      <c r="C15" s="141"/>
      <c r="D15" s="185"/>
      <c r="E15" s="229"/>
      <c r="F15" s="140"/>
      <c r="G15" s="140"/>
      <c r="H15" s="140"/>
      <c r="I15" s="140"/>
      <c r="J15" s="229" t="s">
        <v>199</v>
      </c>
      <c r="K15" s="138">
        <v>133</v>
      </c>
      <c r="L15" s="169"/>
      <c r="M15" s="168">
        <v>1</v>
      </c>
      <c r="N15" s="168">
        <v>2</v>
      </c>
      <c r="O15" s="167">
        <v>6310000000</v>
      </c>
      <c r="P15" s="31">
        <v>0</v>
      </c>
      <c r="Q15" s="166"/>
      <c r="R15" s="165"/>
      <c r="S15" s="172"/>
      <c r="T15" s="172"/>
      <c r="U15" s="172"/>
      <c r="V15" s="172"/>
      <c r="W15" s="164"/>
      <c r="X15" s="163"/>
      <c r="Y15" s="162">
        <f>Y16</f>
        <v>-88324.74</v>
      </c>
      <c r="Z15" s="162">
        <f t="shared" ref="Z15:AB16" si="0">Z16</f>
        <v>843147.88</v>
      </c>
      <c r="AA15" s="162">
        <f t="shared" si="0"/>
        <v>963408</v>
      </c>
      <c r="AB15" s="134">
        <f t="shared" si="0"/>
        <v>963408</v>
      </c>
      <c r="AC15" s="144"/>
    </row>
    <row r="16" spans="1:32" ht="16.5" customHeight="1" x14ac:dyDescent="0.25">
      <c r="A16" s="180"/>
      <c r="B16" s="187"/>
      <c r="C16" s="141"/>
      <c r="D16" s="186"/>
      <c r="E16" s="214"/>
      <c r="F16" s="392" t="s">
        <v>242</v>
      </c>
      <c r="G16" s="392"/>
      <c r="H16" s="392"/>
      <c r="I16" s="392"/>
      <c r="J16" s="393"/>
      <c r="K16" s="138">
        <v>133</v>
      </c>
      <c r="L16" s="169">
        <v>102</v>
      </c>
      <c r="M16" s="168">
        <v>1</v>
      </c>
      <c r="N16" s="168">
        <v>2</v>
      </c>
      <c r="O16" s="167">
        <v>6310010010</v>
      </c>
      <c r="P16" s="31">
        <v>0</v>
      </c>
      <c r="Q16" s="166"/>
      <c r="R16" s="165">
        <v>0</v>
      </c>
      <c r="S16" s="383"/>
      <c r="T16" s="383"/>
      <c r="U16" s="383"/>
      <c r="V16" s="383"/>
      <c r="W16" s="164">
        <v>0</v>
      </c>
      <c r="X16" s="163">
        <v>0</v>
      </c>
      <c r="Y16" s="162">
        <f>Y17</f>
        <v>-88324.74</v>
      </c>
      <c r="Z16" s="162">
        <f t="shared" si="0"/>
        <v>843147.88</v>
      </c>
      <c r="AA16" s="162">
        <f t="shared" si="0"/>
        <v>963408</v>
      </c>
      <c r="AB16" s="134">
        <f t="shared" si="0"/>
        <v>963408</v>
      </c>
      <c r="AC16" s="144" t="s">
        <v>192</v>
      </c>
    </row>
    <row r="17" spans="1:30" ht="36" customHeight="1" x14ac:dyDescent="0.25">
      <c r="A17" s="180"/>
      <c r="B17" s="187"/>
      <c r="C17" s="141"/>
      <c r="D17" s="186"/>
      <c r="E17" s="214"/>
      <c r="F17" s="214"/>
      <c r="G17" s="215"/>
      <c r="H17" s="215"/>
      <c r="I17" s="215"/>
      <c r="J17" s="214" t="s">
        <v>226</v>
      </c>
      <c r="K17" s="138">
        <v>133</v>
      </c>
      <c r="L17" s="169"/>
      <c r="M17" s="168">
        <v>1</v>
      </c>
      <c r="N17" s="168">
        <v>2</v>
      </c>
      <c r="O17" s="167">
        <v>6310010010</v>
      </c>
      <c r="P17" s="31">
        <v>120</v>
      </c>
      <c r="Q17" s="166"/>
      <c r="R17" s="165"/>
      <c r="S17" s="172"/>
      <c r="T17" s="172"/>
      <c r="U17" s="172"/>
      <c r="V17" s="172"/>
      <c r="W17" s="164"/>
      <c r="X17" s="163"/>
      <c r="Y17" s="162">
        <f>Y18+Y19</f>
        <v>-88324.74</v>
      </c>
      <c r="Z17" s="162">
        <f>Z18+Z19</f>
        <v>843147.88</v>
      </c>
      <c r="AA17" s="162">
        <v>963408</v>
      </c>
      <c r="AB17" s="134">
        <f>AB18+AB19</f>
        <v>963408</v>
      </c>
      <c r="AC17" s="144"/>
    </row>
    <row r="18" spans="1:30" ht="29.25" customHeight="1" x14ac:dyDescent="0.25">
      <c r="A18" s="180"/>
      <c r="B18" s="187"/>
      <c r="C18" s="141"/>
      <c r="D18" s="186"/>
      <c r="E18" s="214"/>
      <c r="F18" s="214"/>
      <c r="G18" s="215"/>
      <c r="H18" s="215"/>
      <c r="I18" s="215"/>
      <c r="J18" s="214" t="s">
        <v>263</v>
      </c>
      <c r="K18" s="138">
        <v>133</v>
      </c>
      <c r="L18" s="169"/>
      <c r="M18" s="168">
        <v>1</v>
      </c>
      <c r="N18" s="168">
        <v>2</v>
      </c>
      <c r="O18" s="167">
        <v>6310010010</v>
      </c>
      <c r="P18" s="31">
        <v>121</v>
      </c>
      <c r="Q18" s="166"/>
      <c r="R18" s="165"/>
      <c r="S18" s="172"/>
      <c r="T18" s="172"/>
      <c r="U18" s="172"/>
      <c r="V18" s="172"/>
      <c r="W18" s="164"/>
      <c r="X18" s="163"/>
      <c r="Y18" s="162">
        <v>-88324.74</v>
      </c>
      <c r="Z18" s="162">
        <v>651675.26</v>
      </c>
      <c r="AA18" s="162">
        <v>740000</v>
      </c>
      <c r="AB18" s="134">
        <v>740000</v>
      </c>
      <c r="AC18" s="144"/>
    </row>
    <row r="19" spans="1:30" ht="63" customHeight="1" x14ac:dyDescent="0.25">
      <c r="A19" s="180"/>
      <c r="B19" s="187"/>
      <c r="C19" s="141"/>
      <c r="D19" s="186"/>
      <c r="E19" s="215"/>
      <c r="F19" s="214"/>
      <c r="G19" s="392" t="s">
        <v>262</v>
      </c>
      <c r="H19" s="392"/>
      <c r="I19" s="392"/>
      <c r="J19" s="393"/>
      <c r="K19" s="138">
        <v>133</v>
      </c>
      <c r="L19" s="169">
        <v>102</v>
      </c>
      <c r="M19" s="168">
        <v>1</v>
      </c>
      <c r="N19" s="168">
        <v>2</v>
      </c>
      <c r="O19" s="167">
        <v>6310010010</v>
      </c>
      <c r="P19" s="31">
        <v>129</v>
      </c>
      <c r="Q19" s="166"/>
      <c r="R19" s="165">
        <v>10000</v>
      </c>
      <c r="S19" s="383"/>
      <c r="T19" s="383"/>
      <c r="U19" s="383"/>
      <c r="V19" s="383"/>
      <c r="W19" s="164">
        <v>0</v>
      </c>
      <c r="X19" s="163">
        <v>0</v>
      </c>
      <c r="Y19" s="162">
        <v>0</v>
      </c>
      <c r="Z19" s="162">
        <v>191472.62</v>
      </c>
      <c r="AA19" s="162">
        <v>223408</v>
      </c>
      <c r="AB19" s="134">
        <v>223408</v>
      </c>
      <c r="AC19" s="144" t="s">
        <v>192</v>
      </c>
    </row>
    <row r="20" spans="1:30" s="226" customFormat="1" ht="72.75" customHeight="1" x14ac:dyDescent="0.2">
      <c r="A20" s="228"/>
      <c r="B20" s="187"/>
      <c r="C20" s="183"/>
      <c r="D20" s="186"/>
      <c r="E20" s="186"/>
      <c r="F20" s="185"/>
      <c r="G20" s="186"/>
      <c r="H20" s="186"/>
      <c r="I20" s="186"/>
      <c r="J20" s="185" t="s">
        <v>183</v>
      </c>
      <c r="K20" s="154">
        <v>133</v>
      </c>
      <c r="L20" s="209"/>
      <c r="M20" s="182">
        <v>1</v>
      </c>
      <c r="N20" s="182">
        <v>4</v>
      </c>
      <c r="O20" s="155">
        <v>0</v>
      </c>
      <c r="P20" s="39">
        <v>0</v>
      </c>
      <c r="Q20" s="208"/>
      <c r="R20" s="207"/>
      <c r="S20" s="184"/>
      <c r="T20" s="184"/>
      <c r="U20" s="184"/>
      <c r="V20" s="184"/>
      <c r="W20" s="206"/>
      <c r="X20" s="205"/>
      <c r="Y20" s="181">
        <f>Y22</f>
        <v>437380.69999999995</v>
      </c>
      <c r="Z20" s="181">
        <f>Z22</f>
        <v>1816880.0799999998</v>
      </c>
      <c r="AA20" s="181">
        <f>AA22</f>
        <v>2253142</v>
      </c>
      <c r="AB20" s="37">
        <f>AB22</f>
        <v>2102542</v>
      </c>
      <c r="AC20" s="227"/>
    </row>
    <row r="21" spans="1:30" s="226" customFormat="1" ht="72.75" customHeight="1" x14ac:dyDescent="0.2">
      <c r="A21" s="228"/>
      <c r="B21" s="187"/>
      <c r="C21" s="183"/>
      <c r="D21" s="185"/>
      <c r="E21" s="185"/>
      <c r="F21" s="197"/>
      <c r="G21" s="197"/>
      <c r="H21" s="197"/>
      <c r="I21" s="197"/>
      <c r="J21" s="230" t="s">
        <v>200</v>
      </c>
      <c r="K21" s="154">
        <v>133</v>
      </c>
      <c r="L21" s="209"/>
      <c r="M21" s="182">
        <v>1</v>
      </c>
      <c r="N21" s="182">
        <v>4</v>
      </c>
      <c r="O21" s="155">
        <v>6300000000</v>
      </c>
      <c r="P21" s="39">
        <v>0</v>
      </c>
      <c r="Q21" s="208"/>
      <c r="R21" s="207"/>
      <c r="S21" s="184"/>
      <c r="T21" s="184"/>
      <c r="U21" s="184"/>
      <c r="V21" s="184"/>
      <c r="W21" s="206"/>
      <c r="X21" s="205"/>
      <c r="Y21" s="181">
        <f>Y22</f>
        <v>437380.69999999995</v>
      </c>
      <c r="Z21" s="181">
        <f>Z22</f>
        <v>1816880.0799999998</v>
      </c>
      <c r="AA21" s="181">
        <f>AA22</f>
        <v>2253142</v>
      </c>
      <c r="AB21" s="37">
        <f>AB22</f>
        <v>2102542</v>
      </c>
      <c r="AC21" s="227"/>
    </row>
    <row r="22" spans="1:30" ht="64.5" customHeight="1" x14ac:dyDescent="0.2">
      <c r="A22" s="180"/>
      <c r="B22" s="217"/>
      <c r="C22" s="216"/>
      <c r="D22" s="225"/>
      <c r="E22" s="349" t="s">
        <v>199</v>
      </c>
      <c r="F22" s="350"/>
      <c r="G22" s="350"/>
      <c r="H22" s="350"/>
      <c r="I22" s="350"/>
      <c r="J22" s="351"/>
      <c r="K22" s="138">
        <v>133</v>
      </c>
      <c r="L22" s="169">
        <v>104</v>
      </c>
      <c r="M22" s="168">
        <v>1</v>
      </c>
      <c r="N22" s="168">
        <v>4</v>
      </c>
      <c r="O22" s="167">
        <v>6310000000</v>
      </c>
      <c r="P22" s="31">
        <v>0</v>
      </c>
      <c r="Q22" s="166"/>
      <c r="R22" s="165">
        <v>0</v>
      </c>
      <c r="S22" s="383"/>
      <c r="T22" s="383"/>
      <c r="U22" s="383"/>
      <c r="V22" s="383"/>
      <c r="W22" s="164">
        <v>0</v>
      </c>
      <c r="X22" s="163">
        <v>0</v>
      </c>
      <c r="Y22" s="162">
        <f>Y23</f>
        <v>437380.69999999995</v>
      </c>
      <c r="Z22" s="162">
        <f>Z23</f>
        <v>1816880.0799999998</v>
      </c>
      <c r="AA22" s="162">
        <f t="shared" ref="AA22:AB22" si="1">AA23</f>
        <v>2253142</v>
      </c>
      <c r="AB22" s="29">
        <f t="shared" si="1"/>
        <v>2102542</v>
      </c>
      <c r="AC22" s="144" t="s">
        <v>192</v>
      </c>
    </row>
    <row r="23" spans="1:30" ht="31.5" customHeight="1" x14ac:dyDescent="0.2">
      <c r="A23" s="180"/>
      <c r="B23" s="217"/>
      <c r="C23" s="216"/>
      <c r="D23" s="156"/>
      <c r="E23" s="173"/>
      <c r="F23" s="349" t="s">
        <v>241</v>
      </c>
      <c r="G23" s="350"/>
      <c r="H23" s="350"/>
      <c r="I23" s="350"/>
      <c r="J23" s="351"/>
      <c r="K23" s="138">
        <v>133</v>
      </c>
      <c r="L23" s="169">
        <v>104</v>
      </c>
      <c r="M23" s="168">
        <v>1</v>
      </c>
      <c r="N23" s="168">
        <v>4</v>
      </c>
      <c r="O23" s="167">
        <v>6310010020</v>
      </c>
      <c r="P23" s="31">
        <v>0</v>
      </c>
      <c r="Q23" s="166"/>
      <c r="R23" s="165">
        <v>0</v>
      </c>
      <c r="S23" s="383"/>
      <c r="T23" s="383"/>
      <c r="U23" s="383"/>
      <c r="V23" s="383"/>
      <c r="W23" s="164">
        <v>0</v>
      </c>
      <c r="X23" s="163">
        <v>0</v>
      </c>
      <c r="Y23" s="162">
        <f>Y24+Y27+Y30+Y31+Y34</f>
        <v>437380.69999999995</v>
      </c>
      <c r="Z23" s="162">
        <f>Z24+Z27+Z30+Z31</f>
        <v>1816880.0799999998</v>
      </c>
      <c r="AA23" s="162">
        <f>AA24+AA27+AA30+AA31</f>
        <v>2253142</v>
      </c>
      <c r="AB23" s="29">
        <f>AB24+AB27+AB30+AB31</f>
        <v>2102542</v>
      </c>
      <c r="AC23" s="144" t="s">
        <v>192</v>
      </c>
    </row>
    <row r="24" spans="1:30" ht="45.75" customHeight="1" x14ac:dyDescent="0.25">
      <c r="A24" s="180"/>
      <c r="B24" s="217"/>
      <c r="C24" s="216"/>
      <c r="D24" s="156"/>
      <c r="E24" s="174"/>
      <c r="F24" s="173"/>
      <c r="G24" s="349" t="s">
        <v>226</v>
      </c>
      <c r="H24" s="350"/>
      <c r="I24" s="350"/>
      <c r="J24" s="351"/>
      <c r="K24" s="138">
        <v>133</v>
      </c>
      <c r="L24" s="169">
        <v>104</v>
      </c>
      <c r="M24" s="168">
        <v>1</v>
      </c>
      <c r="N24" s="168">
        <v>4</v>
      </c>
      <c r="O24" s="167">
        <v>6310010020</v>
      </c>
      <c r="P24" s="31" t="s">
        <v>240</v>
      </c>
      <c r="Q24" s="166"/>
      <c r="R24" s="165">
        <v>10000</v>
      </c>
      <c r="S24" s="383"/>
      <c r="T24" s="383"/>
      <c r="U24" s="383"/>
      <c r="V24" s="383"/>
      <c r="W24" s="164">
        <v>0</v>
      </c>
      <c r="X24" s="163">
        <v>0</v>
      </c>
      <c r="Y24" s="162">
        <f>Y25+Y26</f>
        <v>378981.56</v>
      </c>
      <c r="Z24" s="162">
        <f>Z25+Z26</f>
        <v>1466528.43</v>
      </c>
      <c r="AA24" s="162">
        <f>AA25+AA26</f>
        <v>1934121</v>
      </c>
      <c r="AB24" s="134">
        <f>AB25+AB26</f>
        <v>1934121</v>
      </c>
      <c r="AC24" s="144" t="s">
        <v>192</v>
      </c>
    </row>
    <row r="25" spans="1:30" ht="25.5" customHeight="1" x14ac:dyDescent="0.25">
      <c r="A25" s="180"/>
      <c r="B25" s="217"/>
      <c r="C25" s="216"/>
      <c r="D25" s="156"/>
      <c r="E25" s="174"/>
      <c r="F25" s="173"/>
      <c r="G25" s="174"/>
      <c r="H25" s="174"/>
      <c r="I25" s="174"/>
      <c r="J25" s="173" t="s">
        <v>263</v>
      </c>
      <c r="K25" s="138">
        <v>133</v>
      </c>
      <c r="L25" s="169"/>
      <c r="M25" s="168">
        <v>1</v>
      </c>
      <c r="N25" s="168">
        <v>4</v>
      </c>
      <c r="O25" s="167">
        <v>6310010020</v>
      </c>
      <c r="P25" s="31">
        <v>121</v>
      </c>
      <c r="Q25" s="166"/>
      <c r="R25" s="165"/>
      <c r="S25" s="172"/>
      <c r="T25" s="172"/>
      <c r="U25" s="172"/>
      <c r="V25" s="172"/>
      <c r="W25" s="164"/>
      <c r="X25" s="163"/>
      <c r="Y25" s="162">
        <v>320170.57</v>
      </c>
      <c r="Z25" s="162">
        <v>1165329.43</v>
      </c>
      <c r="AA25" s="162">
        <v>1485500</v>
      </c>
      <c r="AB25" s="134">
        <v>1485500</v>
      </c>
      <c r="AC25" s="144"/>
    </row>
    <row r="26" spans="1:30" ht="79.5" customHeight="1" x14ac:dyDescent="0.25">
      <c r="A26" s="180"/>
      <c r="B26" s="217"/>
      <c r="C26" s="216"/>
      <c r="D26" s="156"/>
      <c r="E26" s="174"/>
      <c r="F26" s="173"/>
      <c r="G26" s="174"/>
      <c r="H26" s="174"/>
      <c r="I26" s="174"/>
      <c r="J26" s="173" t="s">
        <v>262</v>
      </c>
      <c r="K26" s="138">
        <v>133</v>
      </c>
      <c r="L26" s="169"/>
      <c r="M26" s="168">
        <v>1</v>
      </c>
      <c r="N26" s="168">
        <v>4</v>
      </c>
      <c r="O26" s="167">
        <v>6310010020</v>
      </c>
      <c r="P26" s="31">
        <v>129</v>
      </c>
      <c r="Q26" s="166"/>
      <c r="R26" s="165"/>
      <c r="S26" s="172"/>
      <c r="T26" s="172"/>
      <c r="U26" s="172"/>
      <c r="V26" s="172"/>
      <c r="W26" s="164"/>
      <c r="X26" s="163"/>
      <c r="Y26" s="162">
        <v>58810.99</v>
      </c>
      <c r="Z26" s="162">
        <v>301199</v>
      </c>
      <c r="AA26" s="162">
        <v>448621</v>
      </c>
      <c r="AB26" s="134">
        <v>448621</v>
      </c>
      <c r="AC26" s="144"/>
    </row>
    <row r="27" spans="1:30" ht="42.75" customHeight="1" x14ac:dyDescent="0.25">
      <c r="A27" s="180"/>
      <c r="B27" s="217"/>
      <c r="C27" s="216"/>
      <c r="D27" s="156"/>
      <c r="E27" s="174"/>
      <c r="F27" s="173"/>
      <c r="G27" s="349" t="s">
        <v>204</v>
      </c>
      <c r="H27" s="350"/>
      <c r="I27" s="350"/>
      <c r="J27" s="351"/>
      <c r="K27" s="138">
        <v>133</v>
      </c>
      <c r="L27" s="169">
        <v>104</v>
      </c>
      <c r="M27" s="168">
        <v>1</v>
      </c>
      <c r="N27" s="168">
        <v>4</v>
      </c>
      <c r="O27" s="167">
        <v>6310010020</v>
      </c>
      <c r="P27" s="31" t="s">
        <v>238</v>
      </c>
      <c r="Q27" s="166"/>
      <c r="R27" s="165">
        <v>10000</v>
      </c>
      <c r="S27" s="383"/>
      <c r="T27" s="383"/>
      <c r="U27" s="383"/>
      <c r="V27" s="383"/>
      <c r="W27" s="164">
        <v>0</v>
      </c>
      <c r="X27" s="163">
        <v>0</v>
      </c>
      <c r="Y27" s="162">
        <f>Y28+Y29</f>
        <v>58653.73</v>
      </c>
      <c r="Z27" s="162">
        <f>Z28+Z29</f>
        <v>300106.23999999999</v>
      </c>
      <c r="AA27" s="162">
        <v>289921</v>
      </c>
      <c r="AB27" s="134">
        <v>139321</v>
      </c>
      <c r="AC27" s="144" t="s">
        <v>192</v>
      </c>
    </row>
    <row r="28" spans="1:30" ht="27.75" customHeight="1" x14ac:dyDescent="0.25">
      <c r="A28" s="180"/>
      <c r="B28" s="217"/>
      <c r="C28" s="216"/>
      <c r="D28" s="156"/>
      <c r="E28" s="174"/>
      <c r="F28" s="173"/>
      <c r="G28" s="174"/>
      <c r="H28" s="174"/>
      <c r="I28" s="174"/>
      <c r="J28" s="173" t="s">
        <v>271</v>
      </c>
      <c r="K28" s="138">
        <v>133</v>
      </c>
      <c r="L28" s="169"/>
      <c r="M28" s="168">
        <v>1</v>
      </c>
      <c r="N28" s="168">
        <v>4</v>
      </c>
      <c r="O28" s="167">
        <v>6310010020</v>
      </c>
      <c r="P28" s="31">
        <v>244</v>
      </c>
      <c r="Q28" s="166"/>
      <c r="R28" s="165"/>
      <c r="S28" s="172"/>
      <c r="T28" s="172"/>
      <c r="U28" s="172"/>
      <c r="V28" s="172"/>
      <c r="W28" s="164"/>
      <c r="X28" s="163"/>
      <c r="Y28" s="162">
        <v>95646.52</v>
      </c>
      <c r="Z28" s="162">
        <v>195016.5</v>
      </c>
      <c r="AA28" s="162">
        <v>189921</v>
      </c>
      <c r="AB28" s="134">
        <v>0</v>
      </c>
      <c r="AC28" s="144"/>
    </row>
    <row r="29" spans="1:30" ht="25.5" customHeight="1" x14ac:dyDescent="0.25">
      <c r="A29" s="180"/>
      <c r="B29" s="217"/>
      <c r="C29" s="222"/>
      <c r="D29" s="221"/>
      <c r="E29" s="191"/>
      <c r="F29" s="192"/>
      <c r="G29" s="191"/>
      <c r="H29" s="191"/>
      <c r="I29" s="191"/>
      <c r="J29" s="192" t="s">
        <v>251</v>
      </c>
      <c r="K29" s="138">
        <v>133</v>
      </c>
      <c r="L29" s="169"/>
      <c r="M29" s="168">
        <v>1</v>
      </c>
      <c r="N29" s="168">
        <v>4</v>
      </c>
      <c r="O29" s="167">
        <v>6310010020</v>
      </c>
      <c r="P29" s="31">
        <v>247</v>
      </c>
      <c r="Q29" s="166"/>
      <c r="R29" s="165"/>
      <c r="S29" s="172"/>
      <c r="T29" s="172"/>
      <c r="U29" s="172"/>
      <c r="V29" s="172"/>
      <c r="W29" s="164"/>
      <c r="X29" s="163"/>
      <c r="Y29" s="162">
        <v>-36992.79</v>
      </c>
      <c r="Z29" s="162">
        <v>105089.74</v>
      </c>
      <c r="AA29" s="162">
        <v>100000</v>
      </c>
      <c r="AB29" s="134">
        <v>139321</v>
      </c>
      <c r="AC29" s="144"/>
    </row>
    <row r="30" spans="1:30" ht="23.25" customHeight="1" x14ac:dyDescent="0.25">
      <c r="A30" s="180"/>
      <c r="B30" s="217"/>
      <c r="C30" s="222"/>
      <c r="D30" s="221"/>
      <c r="E30" s="191"/>
      <c r="F30" s="192"/>
      <c r="G30" s="191"/>
      <c r="H30" s="191"/>
      <c r="I30" s="191"/>
      <c r="J30" s="192" t="s">
        <v>37</v>
      </c>
      <c r="K30" s="138">
        <v>133</v>
      </c>
      <c r="L30" s="169"/>
      <c r="M30" s="168">
        <v>1</v>
      </c>
      <c r="N30" s="168">
        <v>4</v>
      </c>
      <c r="O30" s="167">
        <v>6310010020</v>
      </c>
      <c r="P30" s="31">
        <v>540</v>
      </c>
      <c r="Q30" s="166"/>
      <c r="R30" s="165"/>
      <c r="S30" s="172"/>
      <c r="T30" s="172"/>
      <c r="U30" s="172"/>
      <c r="V30" s="172"/>
      <c r="W30" s="164"/>
      <c r="X30" s="163"/>
      <c r="Y30" s="162">
        <v>0</v>
      </c>
      <c r="Z30" s="162">
        <v>49800</v>
      </c>
      <c r="AA30" s="162">
        <v>21100</v>
      </c>
      <c r="AB30" s="134">
        <v>21100</v>
      </c>
      <c r="AC30" s="144"/>
    </row>
    <row r="31" spans="1:30" ht="30" customHeight="1" x14ac:dyDescent="0.25">
      <c r="A31" s="180"/>
      <c r="B31" s="217"/>
      <c r="C31" s="222"/>
      <c r="D31" s="221"/>
      <c r="E31" s="191"/>
      <c r="F31" s="192"/>
      <c r="G31" s="191"/>
      <c r="H31" s="191"/>
      <c r="I31" s="191"/>
      <c r="J31" s="56" t="s">
        <v>236</v>
      </c>
      <c r="K31" s="138">
        <v>133</v>
      </c>
      <c r="L31" s="169"/>
      <c r="M31" s="168">
        <v>1</v>
      </c>
      <c r="N31" s="168">
        <v>4</v>
      </c>
      <c r="O31" s="167">
        <v>6310010020</v>
      </c>
      <c r="P31" s="31">
        <v>850</v>
      </c>
      <c r="Q31" s="166"/>
      <c r="R31" s="165"/>
      <c r="S31" s="172"/>
      <c r="T31" s="172"/>
      <c r="U31" s="172"/>
      <c r="V31" s="172"/>
      <c r="W31" s="164"/>
      <c r="X31" s="163"/>
      <c r="Y31" s="162">
        <f>Y32+Y33</f>
        <v>-254.59</v>
      </c>
      <c r="Z31" s="162">
        <f>Z32+Z33</f>
        <v>445.41</v>
      </c>
      <c r="AA31" s="162">
        <f>AA32+AA33</f>
        <v>8000</v>
      </c>
      <c r="AB31" s="134">
        <f>AB32+AB33</f>
        <v>8000</v>
      </c>
      <c r="AC31" s="224"/>
      <c r="AD31" s="144"/>
    </row>
    <row r="32" spans="1:30" ht="28.5" customHeight="1" x14ac:dyDescent="0.25">
      <c r="A32" s="180"/>
      <c r="B32" s="217"/>
      <c r="C32" s="222"/>
      <c r="D32" s="221"/>
      <c r="E32" s="191"/>
      <c r="F32" s="192"/>
      <c r="G32" s="191"/>
      <c r="H32" s="191"/>
      <c r="I32" s="191"/>
      <c r="J32" s="56" t="s">
        <v>270</v>
      </c>
      <c r="K32" s="138">
        <v>133</v>
      </c>
      <c r="L32" s="169"/>
      <c r="M32" s="168">
        <v>1</v>
      </c>
      <c r="N32" s="168">
        <v>4</v>
      </c>
      <c r="O32" s="167">
        <v>6310010020</v>
      </c>
      <c r="P32" s="31">
        <v>851</v>
      </c>
      <c r="Q32" s="166"/>
      <c r="R32" s="165"/>
      <c r="S32" s="172"/>
      <c r="T32" s="172"/>
      <c r="U32" s="172"/>
      <c r="V32" s="172"/>
      <c r="W32" s="164"/>
      <c r="X32" s="163"/>
      <c r="Y32" s="162">
        <v>-256</v>
      </c>
      <c r="Z32" s="162">
        <v>444</v>
      </c>
      <c r="AA32" s="162">
        <v>700</v>
      </c>
      <c r="AB32" s="134">
        <v>700</v>
      </c>
      <c r="AC32" s="224"/>
      <c r="AD32" s="144"/>
    </row>
    <row r="33" spans="1:29" ht="21" customHeight="1" x14ac:dyDescent="0.25">
      <c r="A33" s="180"/>
      <c r="B33" s="217"/>
      <c r="C33" s="222"/>
      <c r="D33" s="221"/>
      <c r="E33" s="191"/>
      <c r="F33" s="192"/>
      <c r="G33" s="191"/>
      <c r="H33" s="191"/>
      <c r="I33" s="191"/>
      <c r="J33" s="192" t="s">
        <v>269</v>
      </c>
      <c r="K33" s="138">
        <v>133</v>
      </c>
      <c r="L33" s="169"/>
      <c r="M33" s="168">
        <v>1</v>
      </c>
      <c r="N33" s="168">
        <v>4</v>
      </c>
      <c r="O33" s="167">
        <v>6310010020</v>
      </c>
      <c r="P33" s="31">
        <v>853</v>
      </c>
      <c r="Q33" s="166"/>
      <c r="R33" s="165"/>
      <c r="S33" s="172"/>
      <c r="T33" s="172"/>
      <c r="U33" s="172"/>
      <c r="V33" s="172"/>
      <c r="W33" s="164"/>
      <c r="X33" s="163"/>
      <c r="Y33" s="162">
        <v>1.41</v>
      </c>
      <c r="Z33" s="162">
        <v>1.41</v>
      </c>
      <c r="AA33" s="162">
        <v>7300</v>
      </c>
      <c r="AB33" s="134">
        <v>7300</v>
      </c>
      <c r="AC33" s="144"/>
    </row>
    <row r="34" spans="1:29" ht="28.5" customHeight="1" x14ac:dyDescent="0.25">
      <c r="A34" s="180"/>
      <c r="B34" s="217"/>
      <c r="C34" s="222"/>
      <c r="D34" s="221"/>
      <c r="E34" s="191"/>
      <c r="F34" s="192"/>
      <c r="G34" s="191"/>
      <c r="H34" s="191"/>
      <c r="I34" s="191"/>
      <c r="J34" s="192" t="s">
        <v>234</v>
      </c>
      <c r="K34" s="138">
        <v>133</v>
      </c>
      <c r="L34" s="169"/>
      <c r="M34" s="168">
        <v>1</v>
      </c>
      <c r="N34" s="168">
        <v>4</v>
      </c>
      <c r="O34" s="167">
        <v>6310097080</v>
      </c>
      <c r="P34" s="31">
        <v>0</v>
      </c>
      <c r="Q34" s="166"/>
      <c r="R34" s="165"/>
      <c r="S34" s="172"/>
      <c r="T34" s="172"/>
      <c r="U34" s="172"/>
      <c r="V34" s="172"/>
      <c r="W34" s="164"/>
      <c r="X34" s="163"/>
      <c r="Y34" s="162">
        <v>0</v>
      </c>
      <c r="Z34" s="162">
        <v>21700</v>
      </c>
      <c r="AA34" s="162">
        <v>0</v>
      </c>
      <c r="AB34" s="134">
        <v>0</v>
      </c>
      <c r="AC34" s="144"/>
    </row>
    <row r="35" spans="1:29" ht="42.75" customHeight="1" x14ac:dyDescent="0.25">
      <c r="A35" s="180"/>
      <c r="B35" s="217"/>
      <c r="C35" s="222"/>
      <c r="D35" s="221"/>
      <c r="E35" s="191"/>
      <c r="F35" s="192"/>
      <c r="G35" s="191"/>
      <c r="H35" s="191"/>
      <c r="I35" s="191"/>
      <c r="J35" s="192" t="s">
        <v>226</v>
      </c>
      <c r="K35" s="138">
        <v>133</v>
      </c>
      <c r="L35" s="169"/>
      <c r="M35" s="168">
        <v>1</v>
      </c>
      <c r="N35" s="168">
        <v>4</v>
      </c>
      <c r="O35" s="167">
        <v>6310097080</v>
      </c>
      <c r="P35" s="31">
        <v>120</v>
      </c>
      <c r="Q35" s="166"/>
      <c r="R35" s="165"/>
      <c r="S35" s="172"/>
      <c r="T35" s="172"/>
      <c r="U35" s="172"/>
      <c r="V35" s="172"/>
      <c r="W35" s="164"/>
      <c r="X35" s="163"/>
      <c r="Y35" s="162">
        <v>0</v>
      </c>
      <c r="Z35" s="162">
        <v>21700</v>
      </c>
      <c r="AA35" s="162">
        <v>0</v>
      </c>
      <c r="AB35" s="134">
        <v>0</v>
      </c>
      <c r="AC35" s="144"/>
    </row>
    <row r="36" spans="1:29" ht="35.25" customHeight="1" x14ac:dyDescent="0.25">
      <c r="A36" s="180"/>
      <c r="B36" s="217"/>
      <c r="C36" s="222"/>
      <c r="D36" s="221"/>
      <c r="E36" s="191"/>
      <c r="F36" s="192"/>
      <c r="G36" s="191"/>
      <c r="H36" s="191"/>
      <c r="I36" s="191"/>
      <c r="J36" s="192" t="s">
        <v>263</v>
      </c>
      <c r="K36" s="138">
        <v>133</v>
      </c>
      <c r="L36" s="169"/>
      <c r="M36" s="168">
        <v>1</v>
      </c>
      <c r="N36" s="168">
        <v>4</v>
      </c>
      <c r="O36" s="167">
        <v>6310097080</v>
      </c>
      <c r="P36" s="31">
        <v>121</v>
      </c>
      <c r="Q36" s="166"/>
      <c r="R36" s="165"/>
      <c r="S36" s="172"/>
      <c r="T36" s="172"/>
      <c r="U36" s="172"/>
      <c r="V36" s="172"/>
      <c r="W36" s="164"/>
      <c r="X36" s="163"/>
      <c r="Y36" s="162">
        <v>0</v>
      </c>
      <c r="Z36" s="162">
        <v>16667</v>
      </c>
      <c r="AA36" s="162">
        <v>0</v>
      </c>
      <c r="AB36" s="134">
        <v>0</v>
      </c>
      <c r="AC36" s="144"/>
    </row>
    <row r="37" spans="1:29" ht="93.75" customHeight="1" x14ac:dyDescent="0.25">
      <c r="A37" s="180"/>
      <c r="B37" s="217"/>
      <c r="C37" s="222"/>
      <c r="D37" s="221"/>
      <c r="E37" s="191"/>
      <c r="F37" s="192"/>
      <c r="G37" s="191"/>
      <c r="H37" s="191"/>
      <c r="I37" s="191"/>
      <c r="J37" s="192" t="s">
        <v>262</v>
      </c>
      <c r="K37" s="138">
        <v>133</v>
      </c>
      <c r="L37" s="169"/>
      <c r="M37" s="168">
        <v>1</v>
      </c>
      <c r="N37" s="168">
        <v>4</v>
      </c>
      <c r="O37" s="167">
        <v>6310097080</v>
      </c>
      <c r="P37" s="31">
        <v>129</v>
      </c>
      <c r="Q37" s="166"/>
      <c r="R37" s="165"/>
      <c r="S37" s="172"/>
      <c r="T37" s="172"/>
      <c r="U37" s="172"/>
      <c r="V37" s="172"/>
      <c r="W37" s="164"/>
      <c r="X37" s="163"/>
      <c r="Y37" s="162">
        <v>0</v>
      </c>
      <c r="Z37" s="162">
        <v>5033</v>
      </c>
      <c r="AA37" s="162">
        <v>0</v>
      </c>
      <c r="AB37" s="134">
        <v>0</v>
      </c>
      <c r="AC37" s="144"/>
    </row>
    <row r="38" spans="1:29" ht="66" customHeight="1" x14ac:dyDescent="0.2">
      <c r="A38" s="180"/>
      <c r="B38" s="217"/>
      <c r="C38" s="222"/>
      <c r="D38" s="221"/>
      <c r="E38" s="191"/>
      <c r="F38" s="192"/>
      <c r="G38" s="191"/>
      <c r="H38" s="191"/>
      <c r="I38" s="191"/>
      <c r="J38" s="223" t="s">
        <v>181</v>
      </c>
      <c r="K38" s="154">
        <v>133</v>
      </c>
      <c r="L38" s="209"/>
      <c r="M38" s="182">
        <v>1</v>
      </c>
      <c r="N38" s="182">
        <v>6</v>
      </c>
      <c r="O38" s="155">
        <v>0</v>
      </c>
      <c r="P38" s="39">
        <v>0</v>
      </c>
      <c r="Q38" s="208"/>
      <c r="R38" s="207"/>
      <c r="S38" s="184"/>
      <c r="T38" s="184"/>
      <c r="U38" s="184"/>
      <c r="V38" s="184"/>
      <c r="W38" s="206"/>
      <c r="X38" s="205"/>
      <c r="Y38" s="181">
        <v>0</v>
      </c>
      <c r="Z38" s="181">
        <f>Z40</f>
        <v>29400</v>
      </c>
      <c r="AA38" s="181">
        <f>AA40</f>
        <v>29400</v>
      </c>
      <c r="AB38" s="153">
        <f>AB40</f>
        <v>29400</v>
      </c>
      <c r="AC38" s="144"/>
    </row>
    <row r="39" spans="1:29" ht="66" customHeight="1" x14ac:dyDescent="0.2">
      <c r="A39" s="180"/>
      <c r="B39" s="217"/>
      <c r="C39" s="222"/>
      <c r="D39" s="221"/>
      <c r="E39" s="191"/>
      <c r="F39" s="192"/>
      <c r="G39" s="191"/>
      <c r="H39" s="191"/>
      <c r="I39" s="191"/>
      <c r="J39" s="230" t="s">
        <v>200</v>
      </c>
      <c r="K39" s="154">
        <v>133</v>
      </c>
      <c r="L39" s="209"/>
      <c r="M39" s="182">
        <v>1</v>
      </c>
      <c r="N39" s="182">
        <v>6</v>
      </c>
      <c r="O39" s="155">
        <v>6300000000</v>
      </c>
      <c r="P39" s="39">
        <v>0</v>
      </c>
      <c r="Q39" s="208"/>
      <c r="R39" s="207"/>
      <c r="S39" s="184"/>
      <c r="T39" s="184"/>
      <c r="U39" s="184"/>
      <c r="V39" s="184"/>
      <c r="W39" s="206"/>
      <c r="X39" s="205"/>
      <c r="Y39" s="181">
        <v>0</v>
      </c>
      <c r="Z39" s="181">
        <f>Z40</f>
        <v>29400</v>
      </c>
      <c r="AA39" s="181">
        <f>AA40</f>
        <v>29400</v>
      </c>
      <c r="AB39" s="153">
        <f>AB40</f>
        <v>29400</v>
      </c>
      <c r="AC39" s="144"/>
    </row>
    <row r="40" spans="1:29" ht="63.75" customHeight="1" x14ac:dyDescent="0.25">
      <c r="A40" s="180"/>
      <c r="B40" s="217"/>
      <c r="C40" s="222"/>
      <c r="D40" s="221"/>
      <c r="E40" s="191"/>
      <c r="F40" s="192"/>
      <c r="G40" s="191"/>
      <c r="H40" s="191"/>
      <c r="I40" s="191"/>
      <c r="J40" s="192" t="s">
        <v>199</v>
      </c>
      <c r="K40" s="138">
        <v>133</v>
      </c>
      <c r="L40" s="169"/>
      <c r="M40" s="168">
        <v>1</v>
      </c>
      <c r="N40" s="168">
        <v>6</v>
      </c>
      <c r="O40" s="167">
        <v>6310000000</v>
      </c>
      <c r="P40" s="31">
        <v>0</v>
      </c>
      <c r="Q40" s="166"/>
      <c r="R40" s="165"/>
      <c r="S40" s="172"/>
      <c r="T40" s="172"/>
      <c r="U40" s="172"/>
      <c r="V40" s="172"/>
      <c r="W40" s="164"/>
      <c r="X40" s="163"/>
      <c r="Y40" s="162">
        <v>0</v>
      </c>
      <c r="Z40" s="162">
        <f t="shared" ref="Z40:AB40" si="2">Z41</f>
        <v>29400</v>
      </c>
      <c r="AA40" s="162">
        <f t="shared" si="2"/>
        <v>29400</v>
      </c>
      <c r="AB40" s="134">
        <f t="shared" si="2"/>
        <v>29400</v>
      </c>
      <c r="AC40" s="144"/>
    </row>
    <row r="41" spans="1:29" ht="51" customHeight="1" x14ac:dyDescent="0.25">
      <c r="A41" s="180"/>
      <c r="B41" s="217"/>
      <c r="C41" s="222"/>
      <c r="D41" s="221"/>
      <c r="E41" s="191"/>
      <c r="F41" s="192"/>
      <c r="G41" s="191"/>
      <c r="H41" s="191"/>
      <c r="I41" s="191"/>
      <c r="J41" s="192" t="s">
        <v>268</v>
      </c>
      <c r="K41" s="138">
        <v>133</v>
      </c>
      <c r="L41" s="169"/>
      <c r="M41" s="168">
        <v>1</v>
      </c>
      <c r="N41" s="168">
        <v>6</v>
      </c>
      <c r="O41" s="167">
        <v>6310010080</v>
      </c>
      <c r="P41" s="31">
        <v>0</v>
      </c>
      <c r="Q41" s="166"/>
      <c r="R41" s="165"/>
      <c r="S41" s="172"/>
      <c r="T41" s="172"/>
      <c r="U41" s="172"/>
      <c r="V41" s="172"/>
      <c r="W41" s="164"/>
      <c r="X41" s="163"/>
      <c r="Y41" s="162">
        <v>0</v>
      </c>
      <c r="Z41" s="162">
        <f>Z42</f>
        <v>29400</v>
      </c>
      <c r="AA41" s="162">
        <f>AA42</f>
        <v>29400</v>
      </c>
      <c r="AB41" s="134">
        <f>AB42</f>
        <v>29400</v>
      </c>
      <c r="AC41" s="144"/>
    </row>
    <row r="42" spans="1:29" ht="25.5" customHeight="1" x14ac:dyDescent="0.25">
      <c r="A42" s="180"/>
      <c r="B42" s="217"/>
      <c r="C42" s="222"/>
      <c r="D42" s="221"/>
      <c r="E42" s="191"/>
      <c r="F42" s="192"/>
      <c r="G42" s="191"/>
      <c r="H42" s="191"/>
      <c r="I42" s="191"/>
      <c r="J42" s="192" t="s">
        <v>37</v>
      </c>
      <c r="K42" s="138">
        <v>133</v>
      </c>
      <c r="L42" s="169"/>
      <c r="M42" s="168">
        <v>1</v>
      </c>
      <c r="N42" s="168">
        <v>6</v>
      </c>
      <c r="O42" s="167">
        <v>6310010080</v>
      </c>
      <c r="P42" s="31">
        <v>540</v>
      </c>
      <c r="Q42" s="166"/>
      <c r="R42" s="165"/>
      <c r="S42" s="172"/>
      <c r="T42" s="172"/>
      <c r="U42" s="172"/>
      <c r="V42" s="172"/>
      <c r="W42" s="164"/>
      <c r="X42" s="163"/>
      <c r="Y42" s="162">
        <v>0</v>
      </c>
      <c r="Z42" s="162">
        <v>29400</v>
      </c>
      <c r="AA42" s="162">
        <v>29400</v>
      </c>
      <c r="AB42" s="134">
        <v>29400</v>
      </c>
      <c r="AC42" s="144"/>
    </row>
    <row r="43" spans="1:29" ht="15.75" customHeight="1" x14ac:dyDescent="0.2">
      <c r="A43" s="180"/>
      <c r="B43" s="217"/>
      <c r="C43" s="222"/>
      <c r="D43" s="221"/>
      <c r="E43" s="191"/>
      <c r="F43" s="192"/>
      <c r="G43" s="191"/>
      <c r="H43" s="191"/>
      <c r="I43" s="191"/>
      <c r="J43" s="223" t="s">
        <v>180</v>
      </c>
      <c r="K43" s="154">
        <v>133</v>
      </c>
      <c r="L43" s="209"/>
      <c r="M43" s="182">
        <v>1</v>
      </c>
      <c r="N43" s="182">
        <v>11</v>
      </c>
      <c r="O43" s="155">
        <v>0</v>
      </c>
      <c r="P43" s="39">
        <v>0</v>
      </c>
      <c r="Q43" s="208"/>
      <c r="R43" s="207"/>
      <c r="S43" s="184"/>
      <c r="T43" s="184"/>
      <c r="U43" s="184"/>
      <c r="V43" s="184"/>
      <c r="W43" s="206"/>
      <c r="X43" s="205"/>
      <c r="Y43" s="181">
        <v>0</v>
      </c>
      <c r="Z43" s="181">
        <f t="shared" ref="Z43:Z45" si="3">Z44</f>
        <v>15000</v>
      </c>
      <c r="AA43" s="181">
        <v>15000</v>
      </c>
      <c r="AB43" s="153">
        <v>15000</v>
      </c>
      <c r="AC43" s="144"/>
    </row>
    <row r="44" spans="1:29" ht="39" customHeight="1" x14ac:dyDescent="0.25">
      <c r="A44" s="180"/>
      <c r="B44" s="217"/>
      <c r="C44" s="222"/>
      <c r="D44" s="221"/>
      <c r="E44" s="191"/>
      <c r="F44" s="192"/>
      <c r="G44" s="191"/>
      <c r="H44" s="191"/>
      <c r="I44" s="191"/>
      <c r="J44" s="56" t="s">
        <v>267</v>
      </c>
      <c r="K44" s="138">
        <v>133</v>
      </c>
      <c r="L44" s="169"/>
      <c r="M44" s="168">
        <v>1</v>
      </c>
      <c r="N44" s="168">
        <v>11</v>
      </c>
      <c r="O44" s="167">
        <v>7700000000</v>
      </c>
      <c r="P44" s="31">
        <v>0</v>
      </c>
      <c r="Q44" s="166"/>
      <c r="R44" s="165"/>
      <c r="S44" s="172"/>
      <c r="T44" s="172"/>
      <c r="U44" s="172"/>
      <c r="V44" s="172"/>
      <c r="W44" s="164"/>
      <c r="X44" s="163"/>
      <c r="Y44" s="162">
        <v>0</v>
      </c>
      <c r="Z44" s="162">
        <f t="shared" si="3"/>
        <v>15000</v>
      </c>
      <c r="AA44" s="162">
        <v>15000</v>
      </c>
      <c r="AB44" s="134">
        <v>15000</v>
      </c>
      <c r="AC44" s="144"/>
    </row>
    <row r="45" spans="1:29" ht="45.75" customHeight="1" x14ac:dyDescent="0.25">
      <c r="A45" s="180"/>
      <c r="B45" s="217"/>
      <c r="C45" s="222"/>
      <c r="D45" s="221"/>
      <c r="E45" s="191"/>
      <c r="F45" s="192"/>
      <c r="G45" s="191"/>
      <c r="H45" s="191"/>
      <c r="I45" s="191"/>
      <c r="J45" s="192" t="s">
        <v>232</v>
      </c>
      <c r="K45" s="138">
        <v>133</v>
      </c>
      <c r="L45" s="169"/>
      <c r="M45" s="168">
        <v>1</v>
      </c>
      <c r="N45" s="168">
        <v>11</v>
      </c>
      <c r="O45" s="167">
        <v>7700000040</v>
      </c>
      <c r="P45" s="31">
        <v>0</v>
      </c>
      <c r="Q45" s="166"/>
      <c r="R45" s="165"/>
      <c r="S45" s="172"/>
      <c r="T45" s="172"/>
      <c r="U45" s="172"/>
      <c r="V45" s="172"/>
      <c r="W45" s="164"/>
      <c r="X45" s="163"/>
      <c r="Y45" s="162">
        <v>0</v>
      </c>
      <c r="Z45" s="162">
        <f t="shared" si="3"/>
        <v>15000</v>
      </c>
      <c r="AA45" s="162">
        <v>15000</v>
      </c>
      <c r="AB45" s="134">
        <v>15000</v>
      </c>
      <c r="AC45" s="144"/>
    </row>
    <row r="46" spans="1:29" ht="23.25" customHeight="1" x14ac:dyDescent="0.25">
      <c r="A46" s="180"/>
      <c r="B46" s="217"/>
      <c r="C46" s="222"/>
      <c r="D46" s="221"/>
      <c r="E46" s="191"/>
      <c r="F46" s="192"/>
      <c r="G46" s="191"/>
      <c r="H46" s="191"/>
      <c r="I46" s="191"/>
      <c r="J46" s="192" t="s">
        <v>231</v>
      </c>
      <c r="K46" s="138">
        <v>133</v>
      </c>
      <c r="L46" s="169"/>
      <c r="M46" s="168">
        <v>1</v>
      </c>
      <c r="N46" s="168">
        <v>11</v>
      </c>
      <c r="O46" s="167">
        <v>7700000040</v>
      </c>
      <c r="P46" s="31">
        <v>870</v>
      </c>
      <c r="Q46" s="166"/>
      <c r="R46" s="165"/>
      <c r="S46" s="172"/>
      <c r="T46" s="172"/>
      <c r="U46" s="172"/>
      <c r="V46" s="172"/>
      <c r="W46" s="164"/>
      <c r="X46" s="163"/>
      <c r="Y46" s="162">
        <v>0</v>
      </c>
      <c r="Z46" s="162">
        <v>15000</v>
      </c>
      <c r="AA46" s="162">
        <v>15000</v>
      </c>
      <c r="AB46" s="134">
        <v>15000</v>
      </c>
      <c r="AC46" s="144"/>
    </row>
    <row r="47" spans="1:29" ht="32.25" customHeight="1" x14ac:dyDescent="0.2">
      <c r="A47" s="180"/>
      <c r="B47" s="217"/>
      <c r="C47" s="222"/>
      <c r="D47" s="221"/>
      <c r="E47" s="191"/>
      <c r="F47" s="192"/>
      <c r="G47" s="191"/>
      <c r="H47" s="191"/>
      <c r="I47" s="191"/>
      <c r="J47" s="223" t="s">
        <v>179</v>
      </c>
      <c r="K47" s="154">
        <v>133</v>
      </c>
      <c r="L47" s="169"/>
      <c r="M47" s="182">
        <v>1</v>
      </c>
      <c r="N47" s="182">
        <v>13</v>
      </c>
      <c r="O47" s="155">
        <v>0</v>
      </c>
      <c r="P47" s="39">
        <v>0</v>
      </c>
      <c r="Q47" s="166"/>
      <c r="R47" s="165"/>
      <c r="S47" s="172"/>
      <c r="T47" s="172"/>
      <c r="U47" s="172"/>
      <c r="V47" s="172"/>
      <c r="W47" s="164"/>
      <c r="X47" s="163"/>
      <c r="Y47" s="162">
        <f>Y48</f>
        <v>0</v>
      </c>
      <c r="Z47" s="181">
        <f t="shared" ref="Z47:AA50" si="4">Z48</f>
        <v>1657.5</v>
      </c>
      <c r="AA47" s="181">
        <f t="shared" si="4"/>
        <v>2000</v>
      </c>
      <c r="AB47" s="153">
        <f>AB48</f>
        <v>2000</v>
      </c>
      <c r="AC47" s="144"/>
    </row>
    <row r="48" spans="1:29" ht="39.75" customHeight="1" x14ac:dyDescent="0.25">
      <c r="A48" s="180"/>
      <c r="B48" s="217"/>
      <c r="C48" s="222"/>
      <c r="D48" s="221"/>
      <c r="E48" s="191"/>
      <c r="F48" s="192"/>
      <c r="G48" s="191"/>
      <c r="H48" s="191"/>
      <c r="I48" s="191"/>
      <c r="J48" s="56" t="s">
        <v>267</v>
      </c>
      <c r="K48" s="138">
        <v>133</v>
      </c>
      <c r="L48" s="169"/>
      <c r="M48" s="168">
        <v>1</v>
      </c>
      <c r="N48" s="168">
        <v>13</v>
      </c>
      <c r="O48" s="167">
        <v>7700000000</v>
      </c>
      <c r="P48" s="31">
        <v>0</v>
      </c>
      <c r="Q48" s="166"/>
      <c r="R48" s="165"/>
      <c r="S48" s="172"/>
      <c r="T48" s="172"/>
      <c r="U48" s="172"/>
      <c r="V48" s="172"/>
      <c r="W48" s="164"/>
      <c r="X48" s="163"/>
      <c r="Y48" s="162">
        <f>Y49</f>
        <v>0</v>
      </c>
      <c r="Z48" s="162">
        <f t="shared" si="4"/>
        <v>1657.5</v>
      </c>
      <c r="AA48" s="162">
        <f t="shared" si="4"/>
        <v>2000</v>
      </c>
      <c r="AB48" s="134">
        <f>AB49</f>
        <v>2000</v>
      </c>
      <c r="AC48" s="144"/>
    </row>
    <row r="49" spans="1:29" ht="39.75" customHeight="1" x14ac:dyDescent="0.25">
      <c r="A49" s="180"/>
      <c r="B49" s="217"/>
      <c r="C49" s="222"/>
      <c r="D49" s="221"/>
      <c r="E49" s="191"/>
      <c r="F49" s="192"/>
      <c r="G49" s="191"/>
      <c r="H49" s="191"/>
      <c r="I49" s="191"/>
      <c r="J49" s="56" t="s">
        <v>266</v>
      </c>
      <c r="K49" s="138">
        <v>133</v>
      </c>
      <c r="L49" s="169"/>
      <c r="M49" s="168">
        <v>1</v>
      </c>
      <c r="N49" s="168">
        <v>13</v>
      </c>
      <c r="O49" s="167">
        <v>7700095100</v>
      </c>
      <c r="P49" s="31">
        <v>0</v>
      </c>
      <c r="Q49" s="166"/>
      <c r="R49" s="165"/>
      <c r="S49" s="172"/>
      <c r="T49" s="172"/>
      <c r="U49" s="172"/>
      <c r="V49" s="172"/>
      <c r="W49" s="164"/>
      <c r="X49" s="163"/>
      <c r="Y49" s="162">
        <f>Y50</f>
        <v>0</v>
      </c>
      <c r="Z49" s="162">
        <f t="shared" si="4"/>
        <v>1657.5</v>
      </c>
      <c r="AA49" s="162">
        <f t="shared" si="4"/>
        <v>2000</v>
      </c>
      <c r="AB49" s="134">
        <f>AB50</f>
        <v>2000</v>
      </c>
      <c r="AC49" s="144"/>
    </row>
    <row r="50" spans="1:29" ht="28.5" customHeight="1" x14ac:dyDescent="0.25">
      <c r="A50" s="180"/>
      <c r="B50" s="217"/>
      <c r="C50" s="222"/>
      <c r="D50" s="221"/>
      <c r="E50" s="191"/>
      <c r="F50" s="192"/>
      <c r="G50" s="191"/>
      <c r="H50" s="191"/>
      <c r="I50" s="191"/>
      <c r="J50" s="192" t="s">
        <v>236</v>
      </c>
      <c r="K50" s="138">
        <v>133</v>
      </c>
      <c r="L50" s="169"/>
      <c r="M50" s="168">
        <v>1</v>
      </c>
      <c r="N50" s="168">
        <v>13</v>
      </c>
      <c r="O50" s="167">
        <v>7700095100</v>
      </c>
      <c r="P50" s="31">
        <v>850</v>
      </c>
      <c r="Q50" s="166"/>
      <c r="R50" s="165"/>
      <c r="S50" s="172"/>
      <c r="T50" s="172"/>
      <c r="U50" s="172"/>
      <c r="V50" s="172"/>
      <c r="W50" s="164"/>
      <c r="X50" s="163"/>
      <c r="Y50" s="162">
        <f>Y51</f>
        <v>0</v>
      </c>
      <c r="Z50" s="162">
        <f t="shared" si="4"/>
        <v>1657.5</v>
      </c>
      <c r="AA50" s="162">
        <f t="shared" si="4"/>
        <v>2000</v>
      </c>
      <c r="AB50" s="134">
        <f>AB51</f>
        <v>2000</v>
      </c>
      <c r="AC50" s="144" t="s">
        <v>192</v>
      </c>
    </row>
    <row r="51" spans="1:29" ht="22.5" customHeight="1" x14ac:dyDescent="0.25">
      <c r="A51" s="180"/>
      <c r="B51" s="217"/>
      <c r="C51" s="222"/>
      <c r="D51" s="221"/>
      <c r="E51" s="191"/>
      <c r="F51" s="192"/>
      <c r="G51" s="191"/>
      <c r="H51" s="191"/>
      <c r="I51" s="191"/>
      <c r="J51" s="192" t="s">
        <v>265</v>
      </c>
      <c r="K51" s="138">
        <v>133</v>
      </c>
      <c r="L51" s="169"/>
      <c r="M51" s="168">
        <v>1</v>
      </c>
      <c r="N51" s="168">
        <v>13</v>
      </c>
      <c r="O51" s="167">
        <v>7700095100</v>
      </c>
      <c r="P51" s="31">
        <v>853</v>
      </c>
      <c r="Q51" s="166"/>
      <c r="R51" s="165"/>
      <c r="S51" s="172"/>
      <c r="T51" s="172"/>
      <c r="U51" s="172"/>
      <c r="V51" s="172"/>
      <c r="W51" s="164"/>
      <c r="X51" s="163"/>
      <c r="Y51" s="162">
        <v>0</v>
      </c>
      <c r="Z51" s="162">
        <v>1657.5</v>
      </c>
      <c r="AA51" s="162">
        <v>2000</v>
      </c>
      <c r="AB51" s="134">
        <v>2000</v>
      </c>
      <c r="AC51" s="144" t="s">
        <v>192</v>
      </c>
    </row>
    <row r="52" spans="1:29" ht="17.25" customHeight="1" x14ac:dyDescent="0.2">
      <c r="A52" s="180"/>
      <c r="B52" s="384" t="s">
        <v>178</v>
      </c>
      <c r="C52" s="384"/>
      <c r="D52" s="384"/>
      <c r="E52" s="384"/>
      <c r="F52" s="384"/>
      <c r="G52" s="384"/>
      <c r="H52" s="384"/>
      <c r="I52" s="384"/>
      <c r="J52" s="385"/>
      <c r="K52" s="154">
        <v>133</v>
      </c>
      <c r="L52" s="169">
        <v>200</v>
      </c>
      <c r="M52" s="182">
        <v>2</v>
      </c>
      <c r="N52" s="182">
        <v>0</v>
      </c>
      <c r="O52" s="155">
        <v>0</v>
      </c>
      <c r="P52" s="39">
        <v>0</v>
      </c>
      <c r="Q52" s="166"/>
      <c r="R52" s="165">
        <v>0</v>
      </c>
      <c r="S52" s="380"/>
      <c r="T52" s="380"/>
      <c r="U52" s="380"/>
      <c r="V52" s="380"/>
      <c r="W52" s="164">
        <v>0</v>
      </c>
      <c r="X52" s="163">
        <v>0</v>
      </c>
      <c r="Y52" s="181">
        <v>0</v>
      </c>
      <c r="Z52" s="181">
        <f t="shared" ref="Z52:AB55" si="5">Z53</f>
        <v>104800</v>
      </c>
      <c r="AA52" s="181">
        <f t="shared" si="5"/>
        <v>108300</v>
      </c>
      <c r="AB52" s="37">
        <f t="shared" si="5"/>
        <v>112100</v>
      </c>
      <c r="AC52" s="144" t="s">
        <v>192</v>
      </c>
    </row>
    <row r="53" spans="1:29" ht="22.5" customHeight="1" x14ac:dyDescent="0.2">
      <c r="A53" s="180"/>
      <c r="B53" s="217"/>
      <c r="C53" s="218"/>
      <c r="D53" s="398" t="s">
        <v>177</v>
      </c>
      <c r="E53" s="398"/>
      <c r="F53" s="398"/>
      <c r="G53" s="398"/>
      <c r="H53" s="398"/>
      <c r="I53" s="398"/>
      <c r="J53" s="399"/>
      <c r="K53" s="154">
        <v>133</v>
      </c>
      <c r="L53" s="169">
        <v>203</v>
      </c>
      <c r="M53" s="182">
        <v>2</v>
      </c>
      <c r="N53" s="182">
        <v>3</v>
      </c>
      <c r="O53" s="155">
        <v>0</v>
      </c>
      <c r="P53" s="39">
        <v>0</v>
      </c>
      <c r="Q53" s="166"/>
      <c r="R53" s="165">
        <v>0</v>
      </c>
      <c r="S53" s="380"/>
      <c r="T53" s="380"/>
      <c r="U53" s="380"/>
      <c r="V53" s="380"/>
      <c r="W53" s="164">
        <v>0</v>
      </c>
      <c r="X53" s="163">
        <v>0</v>
      </c>
      <c r="Y53" s="181">
        <v>0</v>
      </c>
      <c r="Z53" s="181">
        <f>Z55</f>
        <v>104800</v>
      </c>
      <c r="AA53" s="181">
        <f>AA55</f>
        <v>108300</v>
      </c>
      <c r="AB53" s="37">
        <f>AB55</f>
        <v>112100</v>
      </c>
      <c r="AC53" s="144" t="s">
        <v>192</v>
      </c>
    </row>
    <row r="54" spans="1:29" ht="61.5" customHeight="1" x14ac:dyDescent="0.2">
      <c r="A54" s="180"/>
      <c r="B54" s="217"/>
      <c r="C54" s="218"/>
      <c r="D54" s="220"/>
      <c r="E54" s="219"/>
      <c r="F54" s="220"/>
      <c r="G54" s="220"/>
      <c r="H54" s="220"/>
      <c r="I54" s="220"/>
      <c r="J54" s="230" t="s">
        <v>214</v>
      </c>
      <c r="K54" s="154">
        <v>133</v>
      </c>
      <c r="L54" s="169"/>
      <c r="M54" s="182">
        <v>2</v>
      </c>
      <c r="N54" s="182">
        <v>3</v>
      </c>
      <c r="O54" s="155">
        <v>6300000000</v>
      </c>
      <c r="P54" s="39">
        <v>0</v>
      </c>
      <c r="Q54" s="166"/>
      <c r="R54" s="165"/>
      <c r="S54" s="184"/>
      <c r="T54" s="184"/>
      <c r="U54" s="184"/>
      <c r="V54" s="184"/>
      <c r="W54" s="164"/>
      <c r="X54" s="163"/>
      <c r="Y54" s="181">
        <v>0</v>
      </c>
      <c r="Z54" s="181">
        <f>Z55</f>
        <v>104800</v>
      </c>
      <c r="AA54" s="181">
        <f>AA55</f>
        <v>108300</v>
      </c>
      <c r="AB54" s="37">
        <f>AB55</f>
        <v>112100</v>
      </c>
      <c r="AC54" s="144"/>
    </row>
    <row r="55" spans="1:29" ht="59.25" customHeight="1" x14ac:dyDescent="0.25">
      <c r="A55" s="180"/>
      <c r="B55" s="217"/>
      <c r="C55" s="216"/>
      <c r="D55" s="156"/>
      <c r="E55" s="173"/>
      <c r="F55" s="390" t="s">
        <v>228</v>
      </c>
      <c r="G55" s="390"/>
      <c r="H55" s="390"/>
      <c r="I55" s="390"/>
      <c r="J55" s="391"/>
      <c r="K55" s="138">
        <v>133</v>
      </c>
      <c r="L55" s="169">
        <v>203</v>
      </c>
      <c r="M55" s="168">
        <v>2</v>
      </c>
      <c r="N55" s="168">
        <v>3</v>
      </c>
      <c r="O55" s="167">
        <v>6320000000</v>
      </c>
      <c r="P55" s="31">
        <v>0</v>
      </c>
      <c r="Q55" s="166"/>
      <c r="R55" s="165">
        <v>0</v>
      </c>
      <c r="S55" s="383"/>
      <c r="T55" s="383"/>
      <c r="U55" s="383"/>
      <c r="V55" s="383"/>
      <c r="W55" s="164">
        <v>0</v>
      </c>
      <c r="X55" s="163">
        <v>0</v>
      </c>
      <c r="Y55" s="162">
        <v>0</v>
      </c>
      <c r="Z55" s="162">
        <f t="shared" si="5"/>
        <v>104800</v>
      </c>
      <c r="AA55" s="162">
        <f t="shared" si="5"/>
        <v>108300</v>
      </c>
      <c r="AB55" s="134">
        <f t="shared" si="5"/>
        <v>112100</v>
      </c>
      <c r="AC55" s="144"/>
    </row>
    <row r="56" spans="1:29" ht="61.5" customHeight="1" x14ac:dyDescent="0.25">
      <c r="A56" s="180"/>
      <c r="B56" s="217"/>
      <c r="C56" s="216"/>
      <c r="D56" s="156"/>
      <c r="E56" s="174"/>
      <c r="F56" s="173"/>
      <c r="G56" s="390" t="s">
        <v>264</v>
      </c>
      <c r="H56" s="390"/>
      <c r="I56" s="390"/>
      <c r="J56" s="391"/>
      <c r="K56" s="138">
        <v>133</v>
      </c>
      <c r="L56" s="169">
        <v>203</v>
      </c>
      <c r="M56" s="168">
        <v>2</v>
      </c>
      <c r="N56" s="168">
        <v>3</v>
      </c>
      <c r="O56" s="167">
        <v>6320051180</v>
      </c>
      <c r="P56" s="31">
        <v>0</v>
      </c>
      <c r="Q56" s="166"/>
      <c r="R56" s="165">
        <v>10000</v>
      </c>
      <c r="S56" s="383"/>
      <c r="T56" s="383"/>
      <c r="U56" s="383"/>
      <c r="V56" s="383"/>
      <c r="W56" s="164">
        <v>0</v>
      </c>
      <c r="X56" s="163">
        <v>0</v>
      </c>
      <c r="Y56" s="162">
        <v>0</v>
      </c>
      <c r="Z56" s="162">
        <f>Z57+Z61</f>
        <v>104800</v>
      </c>
      <c r="AA56" s="162">
        <f>AA57+AA60</f>
        <v>108300</v>
      </c>
      <c r="AB56" s="134">
        <f>AB57+AB60</f>
        <v>112100</v>
      </c>
      <c r="AC56" s="144"/>
    </row>
    <row r="57" spans="1:29" ht="42" customHeight="1" x14ac:dyDescent="0.25">
      <c r="A57" s="180"/>
      <c r="B57" s="217"/>
      <c r="C57" s="216"/>
      <c r="D57" s="156"/>
      <c r="E57" s="174"/>
      <c r="F57" s="173"/>
      <c r="G57" s="140"/>
      <c r="H57" s="140"/>
      <c r="I57" s="140"/>
      <c r="J57" s="173" t="s">
        <v>226</v>
      </c>
      <c r="K57" s="138">
        <v>133</v>
      </c>
      <c r="L57" s="169"/>
      <c r="M57" s="168">
        <v>2</v>
      </c>
      <c r="N57" s="168">
        <v>3</v>
      </c>
      <c r="O57" s="167">
        <v>6320051180</v>
      </c>
      <c r="P57" s="31">
        <v>120</v>
      </c>
      <c r="Q57" s="166"/>
      <c r="R57" s="165"/>
      <c r="S57" s="172"/>
      <c r="T57" s="172"/>
      <c r="U57" s="172"/>
      <c r="V57" s="172"/>
      <c r="W57" s="164"/>
      <c r="X57" s="163"/>
      <c r="Y57" s="162">
        <v>0</v>
      </c>
      <c r="Z57" s="162">
        <f>Z58+Z59</f>
        <v>104160</v>
      </c>
      <c r="AA57" s="162">
        <f>AA58+AA59</f>
        <v>104160</v>
      </c>
      <c r="AB57" s="134">
        <f>AB58+AB59</f>
        <v>106764</v>
      </c>
      <c r="AC57" s="144"/>
    </row>
    <row r="58" spans="1:29" ht="32.25" customHeight="1" x14ac:dyDescent="0.25">
      <c r="A58" s="180"/>
      <c r="B58" s="217"/>
      <c r="C58" s="216"/>
      <c r="D58" s="156"/>
      <c r="E58" s="174"/>
      <c r="F58" s="173"/>
      <c r="G58" s="140"/>
      <c r="H58" s="140"/>
      <c r="I58" s="140"/>
      <c r="J58" s="173" t="s">
        <v>263</v>
      </c>
      <c r="K58" s="138">
        <v>133</v>
      </c>
      <c r="L58" s="169"/>
      <c r="M58" s="168">
        <v>2</v>
      </c>
      <c r="N58" s="168">
        <v>3</v>
      </c>
      <c r="O58" s="167">
        <v>6320051180</v>
      </c>
      <c r="P58" s="31">
        <v>121</v>
      </c>
      <c r="Q58" s="166"/>
      <c r="R58" s="165"/>
      <c r="S58" s="172"/>
      <c r="T58" s="172"/>
      <c r="U58" s="172"/>
      <c r="V58" s="172"/>
      <c r="W58" s="164"/>
      <c r="X58" s="163"/>
      <c r="Y58" s="162">
        <v>0</v>
      </c>
      <c r="Z58" s="162">
        <v>80000</v>
      </c>
      <c r="AA58" s="162">
        <v>80000</v>
      </c>
      <c r="AB58" s="134">
        <v>82000</v>
      </c>
      <c r="AC58" s="144"/>
    </row>
    <row r="59" spans="1:29" ht="79.5" customHeight="1" x14ac:dyDescent="0.25">
      <c r="A59" s="180"/>
      <c r="B59" s="217"/>
      <c r="C59" s="216"/>
      <c r="D59" s="156"/>
      <c r="E59" s="174"/>
      <c r="F59" s="173"/>
      <c r="G59" s="140"/>
      <c r="H59" s="140"/>
      <c r="I59" s="140"/>
      <c r="J59" s="173" t="s">
        <v>262</v>
      </c>
      <c r="K59" s="138">
        <v>133</v>
      </c>
      <c r="L59" s="169"/>
      <c r="M59" s="168">
        <v>2</v>
      </c>
      <c r="N59" s="168">
        <v>3</v>
      </c>
      <c r="O59" s="167">
        <v>6320051180</v>
      </c>
      <c r="P59" s="31">
        <v>129</v>
      </c>
      <c r="Q59" s="166"/>
      <c r="R59" s="165"/>
      <c r="S59" s="172"/>
      <c r="T59" s="172"/>
      <c r="U59" s="172"/>
      <c r="V59" s="172"/>
      <c r="W59" s="164"/>
      <c r="X59" s="163"/>
      <c r="Y59" s="162">
        <v>0</v>
      </c>
      <c r="Z59" s="162">
        <v>24160</v>
      </c>
      <c r="AA59" s="162">
        <v>24160</v>
      </c>
      <c r="AB59" s="134">
        <v>24764</v>
      </c>
      <c r="AC59" s="144" t="s">
        <v>192</v>
      </c>
    </row>
    <row r="60" spans="1:29" ht="47.25" customHeight="1" x14ac:dyDescent="0.25">
      <c r="A60" s="180"/>
      <c r="B60" s="217"/>
      <c r="C60" s="216"/>
      <c r="D60" s="156"/>
      <c r="E60" s="174"/>
      <c r="F60" s="173"/>
      <c r="G60" s="140"/>
      <c r="H60" s="140"/>
      <c r="I60" s="140"/>
      <c r="J60" s="173" t="s">
        <v>204</v>
      </c>
      <c r="K60" s="138">
        <v>133</v>
      </c>
      <c r="L60" s="169">
        <v>203</v>
      </c>
      <c r="M60" s="168">
        <v>2</v>
      </c>
      <c r="N60" s="168">
        <v>3</v>
      </c>
      <c r="O60" s="167">
        <v>6320051180</v>
      </c>
      <c r="P60" s="31">
        <v>240</v>
      </c>
      <c r="Q60" s="166"/>
      <c r="R60" s="165"/>
      <c r="S60" s="172"/>
      <c r="T60" s="172"/>
      <c r="U60" s="172"/>
      <c r="V60" s="172"/>
      <c r="W60" s="164"/>
      <c r="X60" s="163"/>
      <c r="Y60" s="162">
        <v>0</v>
      </c>
      <c r="Z60" s="162">
        <f>Z61</f>
        <v>640</v>
      </c>
      <c r="AA60" s="162">
        <f>AA61</f>
        <v>4140</v>
      </c>
      <c r="AB60" s="134">
        <f>AB61</f>
        <v>5336</v>
      </c>
      <c r="AC60" s="144" t="s">
        <v>192</v>
      </c>
    </row>
    <row r="61" spans="1:29" ht="29.25" customHeight="1" x14ac:dyDescent="0.25">
      <c r="A61" s="180"/>
      <c r="B61" s="217"/>
      <c r="C61" s="216"/>
      <c r="D61" s="156"/>
      <c r="E61" s="174"/>
      <c r="F61" s="173"/>
      <c r="G61" s="390" t="s">
        <v>252</v>
      </c>
      <c r="H61" s="390"/>
      <c r="I61" s="390"/>
      <c r="J61" s="391"/>
      <c r="K61" s="138">
        <v>133</v>
      </c>
      <c r="L61" s="169">
        <v>203</v>
      </c>
      <c r="M61" s="168">
        <v>2</v>
      </c>
      <c r="N61" s="168">
        <v>3</v>
      </c>
      <c r="O61" s="167">
        <v>6320051180</v>
      </c>
      <c r="P61" s="31">
        <v>244</v>
      </c>
      <c r="Q61" s="166"/>
      <c r="R61" s="165">
        <v>10000</v>
      </c>
      <c r="S61" s="383"/>
      <c r="T61" s="383"/>
      <c r="U61" s="383"/>
      <c r="V61" s="383"/>
      <c r="W61" s="164">
        <v>0</v>
      </c>
      <c r="X61" s="163">
        <v>0</v>
      </c>
      <c r="Y61" s="162">
        <v>0</v>
      </c>
      <c r="Z61" s="162">
        <v>640</v>
      </c>
      <c r="AA61" s="162">
        <v>4140</v>
      </c>
      <c r="AB61" s="134">
        <v>5336</v>
      </c>
      <c r="AC61" s="144" t="s">
        <v>192</v>
      </c>
    </row>
    <row r="62" spans="1:29" ht="22.5" customHeight="1" x14ac:dyDescent="0.2">
      <c r="A62" s="180"/>
      <c r="B62" s="381" t="s">
        <v>176</v>
      </c>
      <c r="C62" s="381"/>
      <c r="D62" s="381"/>
      <c r="E62" s="381"/>
      <c r="F62" s="381"/>
      <c r="G62" s="381"/>
      <c r="H62" s="381"/>
      <c r="I62" s="381"/>
      <c r="J62" s="382"/>
      <c r="K62" s="154">
        <v>133</v>
      </c>
      <c r="L62" s="169">
        <v>300</v>
      </c>
      <c r="M62" s="182">
        <v>3</v>
      </c>
      <c r="N62" s="182">
        <v>0</v>
      </c>
      <c r="O62" s="155">
        <v>0</v>
      </c>
      <c r="P62" s="39">
        <v>0</v>
      </c>
      <c r="Q62" s="166"/>
      <c r="R62" s="165">
        <v>0</v>
      </c>
      <c r="S62" s="380"/>
      <c r="T62" s="380"/>
      <c r="U62" s="380"/>
      <c r="V62" s="380"/>
      <c r="W62" s="164">
        <v>0</v>
      </c>
      <c r="X62" s="163">
        <v>0</v>
      </c>
      <c r="Y62" s="181">
        <f>Y63</f>
        <v>6514.85</v>
      </c>
      <c r="Z62" s="181">
        <f>Z63+Z69</f>
        <v>81472</v>
      </c>
      <c r="AA62" s="181">
        <f>AA63+AA69</f>
        <v>121419</v>
      </c>
      <c r="AB62" s="37">
        <f>AB63+AB69</f>
        <v>117300</v>
      </c>
      <c r="AC62" s="144" t="s">
        <v>192</v>
      </c>
    </row>
    <row r="63" spans="1:29" ht="51" customHeight="1" x14ac:dyDescent="0.2">
      <c r="A63" s="180"/>
      <c r="B63" s="187"/>
      <c r="C63" s="183"/>
      <c r="D63" s="394" t="s">
        <v>175</v>
      </c>
      <c r="E63" s="394"/>
      <c r="F63" s="394"/>
      <c r="G63" s="394"/>
      <c r="H63" s="394"/>
      <c r="I63" s="394"/>
      <c r="J63" s="395"/>
      <c r="K63" s="154">
        <v>133</v>
      </c>
      <c r="L63" s="169">
        <v>310</v>
      </c>
      <c r="M63" s="182">
        <v>3</v>
      </c>
      <c r="N63" s="182">
        <v>10</v>
      </c>
      <c r="O63" s="155">
        <v>0</v>
      </c>
      <c r="P63" s="39">
        <v>0</v>
      </c>
      <c r="Q63" s="166"/>
      <c r="R63" s="165">
        <v>0</v>
      </c>
      <c r="S63" s="380"/>
      <c r="T63" s="380"/>
      <c r="U63" s="380"/>
      <c r="V63" s="380"/>
      <c r="W63" s="164">
        <v>0</v>
      </c>
      <c r="X63" s="163">
        <v>0</v>
      </c>
      <c r="Y63" s="181">
        <f>Y68</f>
        <v>6514.85</v>
      </c>
      <c r="Z63" s="181">
        <f>Z65</f>
        <v>81472</v>
      </c>
      <c r="AA63" s="181">
        <f>AA65</f>
        <v>117300</v>
      </c>
      <c r="AB63" s="153">
        <f>AB65</f>
        <v>117300</v>
      </c>
      <c r="AC63" s="144" t="s">
        <v>192</v>
      </c>
    </row>
    <row r="64" spans="1:29" ht="65.25" customHeight="1" x14ac:dyDescent="0.2">
      <c r="A64" s="180"/>
      <c r="B64" s="187"/>
      <c r="C64" s="183"/>
      <c r="D64" s="186"/>
      <c r="E64" s="185"/>
      <c r="F64" s="185"/>
      <c r="G64" s="197"/>
      <c r="H64" s="197"/>
      <c r="I64" s="197"/>
      <c r="J64" s="230" t="s">
        <v>200</v>
      </c>
      <c r="K64" s="154">
        <v>133</v>
      </c>
      <c r="L64" s="169"/>
      <c r="M64" s="182">
        <v>3</v>
      </c>
      <c r="N64" s="182">
        <v>10</v>
      </c>
      <c r="O64" s="155">
        <v>6300000000</v>
      </c>
      <c r="P64" s="39">
        <v>0</v>
      </c>
      <c r="Q64" s="166"/>
      <c r="R64" s="165"/>
      <c r="S64" s="184"/>
      <c r="T64" s="184"/>
      <c r="U64" s="184"/>
      <c r="V64" s="184"/>
      <c r="W64" s="164"/>
      <c r="X64" s="163"/>
      <c r="Y64" s="181">
        <f>Y65</f>
        <v>6514.85</v>
      </c>
      <c r="Z64" s="181">
        <f>Z65</f>
        <v>81472</v>
      </c>
      <c r="AA64" s="181">
        <f>AA65</f>
        <v>117300</v>
      </c>
      <c r="AB64" s="153">
        <f>AB65</f>
        <v>117300</v>
      </c>
      <c r="AC64" s="144"/>
    </row>
    <row r="65" spans="1:29" ht="48.75" customHeight="1" x14ac:dyDescent="0.25">
      <c r="A65" s="180"/>
      <c r="B65" s="187"/>
      <c r="C65" s="141"/>
      <c r="D65" s="186"/>
      <c r="E65" s="214"/>
      <c r="F65" s="386" t="s">
        <v>225</v>
      </c>
      <c r="G65" s="387"/>
      <c r="H65" s="387"/>
      <c r="I65" s="387"/>
      <c r="J65" s="388"/>
      <c r="K65" s="138">
        <v>133</v>
      </c>
      <c r="L65" s="169">
        <v>310</v>
      </c>
      <c r="M65" s="168">
        <v>3</v>
      </c>
      <c r="N65" s="168">
        <v>10</v>
      </c>
      <c r="O65" s="167">
        <v>6330000000</v>
      </c>
      <c r="P65" s="31">
        <v>0</v>
      </c>
      <c r="Q65" s="166"/>
      <c r="R65" s="165">
        <v>0</v>
      </c>
      <c r="S65" s="383"/>
      <c r="T65" s="383"/>
      <c r="U65" s="383"/>
      <c r="V65" s="383"/>
      <c r="W65" s="164">
        <v>0</v>
      </c>
      <c r="X65" s="163">
        <v>0</v>
      </c>
      <c r="Y65" s="162">
        <f>Y66</f>
        <v>6514.85</v>
      </c>
      <c r="Z65" s="162">
        <f t="shared" ref="Z65:Z67" si="6">Z66</f>
        <v>81472</v>
      </c>
      <c r="AA65" s="162">
        <v>117300</v>
      </c>
      <c r="AB65" s="134">
        <f>AB66</f>
        <v>117300</v>
      </c>
      <c r="AC65" s="144"/>
    </row>
    <row r="66" spans="1:29" ht="48.75" customHeight="1" x14ac:dyDescent="0.25">
      <c r="A66" s="180"/>
      <c r="B66" s="187"/>
      <c r="C66" s="141"/>
      <c r="D66" s="186"/>
      <c r="E66" s="214"/>
      <c r="F66" s="214"/>
      <c r="G66" s="215"/>
      <c r="H66" s="215"/>
      <c r="I66" s="215"/>
      <c r="J66" s="214" t="s">
        <v>224</v>
      </c>
      <c r="K66" s="138">
        <v>133</v>
      </c>
      <c r="L66" s="169">
        <v>310</v>
      </c>
      <c r="M66" s="168">
        <v>3</v>
      </c>
      <c r="N66" s="168">
        <v>10</v>
      </c>
      <c r="O66" s="167">
        <v>6330095020</v>
      </c>
      <c r="P66" s="31">
        <v>0</v>
      </c>
      <c r="Q66" s="166"/>
      <c r="R66" s="165"/>
      <c r="S66" s="172"/>
      <c r="T66" s="172"/>
      <c r="U66" s="172"/>
      <c r="V66" s="172"/>
      <c r="W66" s="164"/>
      <c r="X66" s="163"/>
      <c r="Y66" s="162">
        <f>Y67</f>
        <v>6514.85</v>
      </c>
      <c r="Z66" s="162">
        <f t="shared" si="6"/>
        <v>81472</v>
      </c>
      <c r="AA66" s="162">
        <v>117300</v>
      </c>
      <c r="AB66" s="134">
        <f>AB67</f>
        <v>117300</v>
      </c>
      <c r="AC66" s="144" t="s">
        <v>192</v>
      </c>
    </row>
    <row r="67" spans="1:29" ht="36" customHeight="1" x14ac:dyDescent="0.25">
      <c r="A67" s="180"/>
      <c r="B67" s="187"/>
      <c r="C67" s="141"/>
      <c r="D67" s="186"/>
      <c r="E67" s="214"/>
      <c r="F67" s="214"/>
      <c r="G67" s="215"/>
      <c r="H67" s="215"/>
      <c r="I67" s="215"/>
      <c r="J67" s="214" t="s">
        <v>204</v>
      </c>
      <c r="K67" s="138">
        <v>133</v>
      </c>
      <c r="L67" s="169">
        <v>310</v>
      </c>
      <c r="M67" s="168">
        <v>3</v>
      </c>
      <c r="N67" s="168">
        <v>10</v>
      </c>
      <c r="O67" s="167">
        <v>6330095020</v>
      </c>
      <c r="P67" s="31">
        <v>240</v>
      </c>
      <c r="Q67" s="166"/>
      <c r="R67" s="165"/>
      <c r="S67" s="172"/>
      <c r="T67" s="172"/>
      <c r="U67" s="172"/>
      <c r="V67" s="172"/>
      <c r="W67" s="164"/>
      <c r="X67" s="163"/>
      <c r="Y67" s="162">
        <f>Y68</f>
        <v>6514.85</v>
      </c>
      <c r="Z67" s="162">
        <f t="shared" si="6"/>
        <v>81472</v>
      </c>
      <c r="AA67" s="162">
        <v>117300</v>
      </c>
      <c r="AB67" s="134">
        <f>AB68</f>
        <v>117300</v>
      </c>
      <c r="AC67" s="144"/>
    </row>
    <row r="68" spans="1:29" ht="19.5" customHeight="1" x14ac:dyDescent="0.25">
      <c r="A68" s="180"/>
      <c r="B68" s="187"/>
      <c r="C68" s="141"/>
      <c r="D68" s="186"/>
      <c r="E68" s="215"/>
      <c r="F68" s="214"/>
      <c r="G68" s="392" t="s">
        <v>252</v>
      </c>
      <c r="H68" s="392"/>
      <c r="I68" s="392"/>
      <c r="J68" s="393"/>
      <c r="K68" s="138">
        <v>133</v>
      </c>
      <c r="L68" s="169">
        <v>310</v>
      </c>
      <c r="M68" s="168">
        <v>3</v>
      </c>
      <c r="N68" s="168">
        <v>10</v>
      </c>
      <c r="O68" s="167">
        <v>6330095020</v>
      </c>
      <c r="P68" s="31">
        <v>244</v>
      </c>
      <c r="Q68" s="166"/>
      <c r="R68" s="165">
        <v>10000</v>
      </c>
      <c r="S68" s="383"/>
      <c r="T68" s="383"/>
      <c r="U68" s="383"/>
      <c r="V68" s="383"/>
      <c r="W68" s="164">
        <v>0</v>
      </c>
      <c r="X68" s="163">
        <v>0</v>
      </c>
      <c r="Y68" s="162">
        <v>6514.85</v>
      </c>
      <c r="Z68" s="162">
        <v>81472</v>
      </c>
      <c r="AA68" s="162">
        <v>117300</v>
      </c>
      <c r="AB68" s="134">
        <v>117300</v>
      </c>
      <c r="AC68" s="144"/>
    </row>
    <row r="69" spans="1:29" ht="36" customHeight="1" x14ac:dyDescent="0.2">
      <c r="A69" s="180"/>
      <c r="B69" s="187"/>
      <c r="C69" s="195"/>
      <c r="D69" s="194"/>
      <c r="E69" s="193"/>
      <c r="F69" s="203"/>
      <c r="G69" s="193"/>
      <c r="H69" s="193"/>
      <c r="I69" s="193"/>
      <c r="J69" s="197" t="s">
        <v>173</v>
      </c>
      <c r="K69" s="138">
        <v>133</v>
      </c>
      <c r="L69" s="169"/>
      <c r="M69" s="168">
        <v>3</v>
      </c>
      <c r="N69" s="168">
        <v>14</v>
      </c>
      <c r="O69" s="167">
        <v>0</v>
      </c>
      <c r="P69" s="31">
        <v>0</v>
      </c>
      <c r="Q69" s="166"/>
      <c r="R69" s="165"/>
      <c r="S69" s="172"/>
      <c r="T69" s="172"/>
      <c r="U69" s="172"/>
      <c r="V69" s="172"/>
      <c r="W69" s="164"/>
      <c r="X69" s="163"/>
      <c r="Y69" s="162">
        <f>Y70</f>
        <v>-6000</v>
      </c>
      <c r="Z69" s="181">
        <f t="shared" ref="Z69:AB72" si="7">Z70</f>
        <v>0</v>
      </c>
      <c r="AA69" s="181">
        <f t="shared" si="7"/>
        <v>4119</v>
      </c>
      <c r="AB69" s="153">
        <f t="shared" si="7"/>
        <v>0</v>
      </c>
      <c r="AC69" s="144"/>
    </row>
    <row r="70" spans="1:29" ht="24" customHeight="1" x14ac:dyDescent="0.25">
      <c r="A70" s="180"/>
      <c r="B70" s="187"/>
      <c r="C70" s="195"/>
      <c r="D70" s="194"/>
      <c r="E70" s="193"/>
      <c r="F70" s="203"/>
      <c r="G70" s="193"/>
      <c r="H70" s="193"/>
      <c r="I70" s="193"/>
      <c r="J70" s="203" t="s">
        <v>258</v>
      </c>
      <c r="K70" s="138">
        <v>133</v>
      </c>
      <c r="L70" s="169"/>
      <c r="M70" s="168">
        <v>3</v>
      </c>
      <c r="N70" s="168">
        <v>14</v>
      </c>
      <c r="O70" s="167">
        <v>7700000000</v>
      </c>
      <c r="P70" s="31">
        <v>0</v>
      </c>
      <c r="Q70" s="166"/>
      <c r="R70" s="165"/>
      <c r="S70" s="172"/>
      <c r="T70" s="172"/>
      <c r="U70" s="172"/>
      <c r="V70" s="172"/>
      <c r="W70" s="164"/>
      <c r="X70" s="163"/>
      <c r="Y70" s="162">
        <f>Y71</f>
        <v>-6000</v>
      </c>
      <c r="Z70" s="162">
        <f t="shared" si="7"/>
        <v>0</v>
      </c>
      <c r="AA70" s="162">
        <f t="shared" si="7"/>
        <v>4119</v>
      </c>
      <c r="AB70" s="134">
        <f t="shared" si="7"/>
        <v>0</v>
      </c>
      <c r="AC70" s="144"/>
    </row>
    <row r="71" spans="1:29" ht="24" customHeight="1" x14ac:dyDescent="0.25">
      <c r="A71" s="180"/>
      <c r="B71" s="187"/>
      <c r="C71" s="195"/>
      <c r="D71" s="194"/>
      <c r="E71" s="193"/>
      <c r="F71" s="203"/>
      <c r="G71" s="193"/>
      <c r="H71" s="193"/>
      <c r="I71" s="193"/>
      <c r="J71" s="203" t="s">
        <v>222</v>
      </c>
      <c r="K71" s="138">
        <v>133</v>
      </c>
      <c r="L71" s="169"/>
      <c r="M71" s="168">
        <v>3</v>
      </c>
      <c r="N71" s="168">
        <v>14</v>
      </c>
      <c r="O71" s="167">
        <v>7700020040</v>
      </c>
      <c r="P71" s="31">
        <v>0</v>
      </c>
      <c r="Q71" s="166"/>
      <c r="R71" s="165"/>
      <c r="S71" s="172"/>
      <c r="T71" s="172"/>
      <c r="U71" s="172"/>
      <c r="V71" s="172"/>
      <c r="W71" s="164"/>
      <c r="X71" s="163"/>
      <c r="Y71" s="162">
        <f>Y72</f>
        <v>-6000</v>
      </c>
      <c r="Z71" s="162">
        <f t="shared" si="7"/>
        <v>0</v>
      </c>
      <c r="AA71" s="162">
        <f t="shared" si="7"/>
        <v>4119</v>
      </c>
      <c r="AB71" s="134">
        <f t="shared" si="7"/>
        <v>0</v>
      </c>
      <c r="AC71" s="144"/>
    </row>
    <row r="72" spans="1:29" ht="39.75" customHeight="1" x14ac:dyDescent="0.25">
      <c r="A72" s="180"/>
      <c r="B72" s="187"/>
      <c r="C72" s="195"/>
      <c r="D72" s="194"/>
      <c r="E72" s="193"/>
      <c r="F72" s="203"/>
      <c r="G72" s="193"/>
      <c r="H72" s="193"/>
      <c r="I72" s="193"/>
      <c r="J72" s="203" t="s">
        <v>204</v>
      </c>
      <c r="K72" s="138">
        <v>133</v>
      </c>
      <c r="L72" s="169"/>
      <c r="M72" s="168">
        <v>3</v>
      </c>
      <c r="N72" s="168">
        <v>14</v>
      </c>
      <c r="O72" s="167">
        <v>7700020040</v>
      </c>
      <c r="P72" s="31">
        <v>240</v>
      </c>
      <c r="Q72" s="166"/>
      <c r="R72" s="165"/>
      <c r="S72" s="172"/>
      <c r="T72" s="172"/>
      <c r="U72" s="172"/>
      <c r="V72" s="172"/>
      <c r="W72" s="164"/>
      <c r="X72" s="163"/>
      <c r="Y72" s="162">
        <f>Y73</f>
        <v>-6000</v>
      </c>
      <c r="Z72" s="162">
        <f t="shared" si="7"/>
        <v>0</v>
      </c>
      <c r="AA72" s="162">
        <f t="shared" si="7"/>
        <v>4119</v>
      </c>
      <c r="AB72" s="134">
        <f t="shared" si="7"/>
        <v>0</v>
      </c>
      <c r="AC72" s="144" t="s">
        <v>192</v>
      </c>
    </row>
    <row r="73" spans="1:29" ht="20.25" customHeight="1" x14ac:dyDescent="0.25">
      <c r="A73" s="180"/>
      <c r="B73" s="187"/>
      <c r="C73" s="195"/>
      <c r="D73" s="194"/>
      <c r="E73" s="193"/>
      <c r="F73" s="203"/>
      <c r="G73" s="193"/>
      <c r="H73" s="193"/>
      <c r="I73" s="193"/>
      <c r="J73" s="203" t="s">
        <v>252</v>
      </c>
      <c r="K73" s="138">
        <v>133</v>
      </c>
      <c r="L73" s="169"/>
      <c r="M73" s="168">
        <v>3</v>
      </c>
      <c r="N73" s="168">
        <v>14</v>
      </c>
      <c r="O73" s="167">
        <v>7700020040</v>
      </c>
      <c r="P73" s="31">
        <v>244</v>
      </c>
      <c r="Q73" s="166"/>
      <c r="R73" s="165"/>
      <c r="S73" s="172"/>
      <c r="T73" s="172"/>
      <c r="U73" s="172"/>
      <c r="V73" s="172"/>
      <c r="W73" s="164"/>
      <c r="X73" s="163"/>
      <c r="Y73" s="162">
        <v>-6000</v>
      </c>
      <c r="Z73" s="162">
        <v>0</v>
      </c>
      <c r="AA73" s="162">
        <v>4119</v>
      </c>
      <c r="AB73" s="134">
        <v>0</v>
      </c>
      <c r="AC73" s="144"/>
    </row>
    <row r="74" spans="1:29" ht="17.25" customHeight="1" x14ac:dyDescent="0.2">
      <c r="A74" s="180"/>
      <c r="B74" s="381" t="s">
        <v>171</v>
      </c>
      <c r="C74" s="381"/>
      <c r="D74" s="381"/>
      <c r="E74" s="381"/>
      <c r="F74" s="381"/>
      <c r="G74" s="381"/>
      <c r="H74" s="381"/>
      <c r="I74" s="381"/>
      <c r="J74" s="382"/>
      <c r="K74" s="154">
        <v>133</v>
      </c>
      <c r="L74" s="169">
        <v>400</v>
      </c>
      <c r="M74" s="182">
        <v>4</v>
      </c>
      <c r="N74" s="182">
        <v>0</v>
      </c>
      <c r="O74" s="155">
        <v>0</v>
      </c>
      <c r="P74" s="39">
        <v>0</v>
      </c>
      <c r="Q74" s="166"/>
      <c r="R74" s="165">
        <v>0</v>
      </c>
      <c r="S74" s="380"/>
      <c r="T74" s="380"/>
      <c r="U74" s="380"/>
      <c r="V74" s="380"/>
      <c r="W74" s="164">
        <v>0</v>
      </c>
      <c r="X74" s="163">
        <v>0</v>
      </c>
      <c r="Y74" s="181">
        <f>Y75</f>
        <v>0</v>
      </c>
      <c r="Z74" s="181">
        <f t="shared" ref="Z74:AA74" si="8">Z75</f>
        <v>915767.81</v>
      </c>
      <c r="AA74" s="181">
        <f t="shared" si="8"/>
        <v>753000</v>
      </c>
      <c r="AB74" s="37">
        <f>AB75+AB82</f>
        <v>1131000</v>
      </c>
      <c r="AC74" s="144" t="s">
        <v>192</v>
      </c>
    </row>
    <row r="75" spans="1:29" ht="26.25" customHeight="1" x14ac:dyDescent="0.2">
      <c r="A75" s="180"/>
      <c r="B75" s="213"/>
      <c r="C75" s="211"/>
      <c r="D75" s="210"/>
      <c r="E75" s="210"/>
      <c r="F75" s="210"/>
      <c r="G75" s="210"/>
      <c r="H75" s="210"/>
      <c r="I75" s="210"/>
      <c r="J75" s="212" t="s">
        <v>170</v>
      </c>
      <c r="K75" s="154">
        <v>133</v>
      </c>
      <c r="L75" s="169"/>
      <c r="M75" s="182">
        <v>4</v>
      </c>
      <c r="N75" s="182">
        <v>9</v>
      </c>
      <c r="O75" s="155">
        <v>0</v>
      </c>
      <c r="P75" s="39">
        <v>0</v>
      </c>
      <c r="Q75" s="166"/>
      <c r="R75" s="165"/>
      <c r="S75" s="184"/>
      <c r="T75" s="184"/>
      <c r="U75" s="184"/>
      <c r="V75" s="184"/>
      <c r="W75" s="164"/>
      <c r="X75" s="163"/>
      <c r="Y75" s="181">
        <f>Y77</f>
        <v>0</v>
      </c>
      <c r="Z75" s="181">
        <f>Z77</f>
        <v>915767.81</v>
      </c>
      <c r="AA75" s="181">
        <f>AA77</f>
        <v>753000</v>
      </c>
      <c r="AB75" s="37">
        <f>AB77</f>
        <v>768000</v>
      </c>
      <c r="AC75" s="144" t="s">
        <v>192</v>
      </c>
    </row>
    <row r="76" spans="1:29" ht="56.25" customHeight="1" x14ac:dyDescent="0.2">
      <c r="A76" s="180"/>
      <c r="B76" s="213"/>
      <c r="C76" s="211"/>
      <c r="D76" s="211"/>
      <c r="E76" s="210"/>
      <c r="F76" s="210"/>
      <c r="G76" s="210"/>
      <c r="H76" s="210"/>
      <c r="I76" s="210"/>
      <c r="J76" s="230" t="s">
        <v>200</v>
      </c>
      <c r="K76" s="154">
        <v>133</v>
      </c>
      <c r="L76" s="169"/>
      <c r="M76" s="182">
        <v>4</v>
      </c>
      <c r="N76" s="182">
        <v>9</v>
      </c>
      <c r="O76" s="167">
        <v>6300000000</v>
      </c>
      <c r="P76" s="39">
        <v>0</v>
      </c>
      <c r="Q76" s="166"/>
      <c r="R76" s="165"/>
      <c r="S76" s="184"/>
      <c r="T76" s="184"/>
      <c r="U76" s="184"/>
      <c r="V76" s="184"/>
      <c r="W76" s="164"/>
      <c r="X76" s="163"/>
      <c r="Y76" s="181">
        <v>0</v>
      </c>
      <c r="Z76" s="181">
        <f>Z77</f>
        <v>915767.81</v>
      </c>
      <c r="AA76" s="181">
        <f>AA77</f>
        <v>753000</v>
      </c>
      <c r="AB76" s="37">
        <f>AB77</f>
        <v>768000</v>
      </c>
      <c r="AC76" s="144"/>
    </row>
    <row r="77" spans="1:29" ht="60" customHeight="1" x14ac:dyDescent="0.25">
      <c r="A77" s="180"/>
      <c r="B77" s="187"/>
      <c r="C77" s="141"/>
      <c r="D77" s="185"/>
      <c r="E77" s="390" t="s">
        <v>221</v>
      </c>
      <c r="F77" s="390"/>
      <c r="G77" s="390"/>
      <c r="H77" s="390"/>
      <c r="I77" s="390"/>
      <c r="J77" s="391"/>
      <c r="K77" s="138">
        <v>133</v>
      </c>
      <c r="L77" s="169">
        <v>409</v>
      </c>
      <c r="M77" s="168">
        <v>4</v>
      </c>
      <c r="N77" s="168">
        <v>9</v>
      </c>
      <c r="O77" s="167">
        <v>6340000000</v>
      </c>
      <c r="P77" s="31">
        <v>0</v>
      </c>
      <c r="Q77" s="166"/>
      <c r="R77" s="165">
        <v>0</v>
      </c>
      <c r="S77" s="383"/>
      <c r="T77" s="383"/>
      <c r="U77" s="383"/>
      <c r="V77" s="383"/>
      <c r="W77" s="164">
        <v>0</v>
      </c>
      <c r="X77" s="163">
        <v>0</v>
      </c>
      <c r="Y77" s="162">
        <f>Y78</f>
        <v>0</v>
      </c>
      <c r="Z77" s="162">
        <f t="shared" ref="Z77:AB78" si="9">Z78</f>
        <v>915767.81</v>
      </c>
      <c r="AA77" s="162">
        <f t="shared" si="9"/>
        <v>753000</v>
      </c>
      <c r="AB77" s="134">
        <f t="shared" si="9"/>
        <v>768000</v>
      </c>
      <c r="AC77" s="144"/>
    </row>
    <row r="78" spans="1:29" ht="57" customHeight="1" x14ac:dyDescent="0.25">
      <c r="A78" s="180"/>
      <c r="B78" s="187"/>
      <c r="C78" s="141"/>
      <c r="D78" s="186"/>
      <c r="E78" s="173"/>
      <c r="F78" s="349" t="s">
        <v>220</v>
      </c>
      <c r="G78" s="350"/>
      <c r="H78" s="350"/>
      <c r="I78" s="350"/>
      <c r="J78" s="351"/>
      <c r="K78" s="138">
        <v>133</v>
      </c>
      <c r="L78" s="169">
        <v>409</v>
      </c>
      <c r="M78" s="168">
        <v>4</v>
      </c>
      <c r="N78" s="168">
        <v>9</v>
      </c>
      <c r="O78" s="167">
        <v>6340095280</v>
      </c>
      <c r="P78" s="31">
        <v>0</v>
      </c>
      <c r="Q78" s="166"/>
      <c r="R78" s="165">
        <v>0</v>
      </c>
      <c r="S78" s="383"/>
      <c r="T78" s="383"/>
      <c r="U78" s="383"/>
      <c r="V78" s="383"/>
      <c r="W78" s="164">
        <v>0</v>
      </c>
      <c r="X78" s="163">
        <v>0</v>
      </c>
      <c r="Y78" s="162">
        <f>Y79</f>
        <v>0</v>
      </c>
      <c r="Z78" s="162">
        <f t="shared" si="9"/>
        <v>915767.81</v>
      </c>
      <c r="AA78" s="162">
        <f t="shared" si="9"/>
        <v>753000</v>
      </c>
      <c r="AB78" s="134">
        <f t="shared" si="9"/>
        <v>768000</v>
      </c>
      <c r="AC78" s="144"/>
    </row>
    <row r="79" spans="1:29" ht="40.5" customHeight="1" x14ac:dyDescent="0.25">
      <c r="A79" s="180"/>
      <c r="B79" s="187"/>
      <c r="C79" s="141"/>
      <c r="D79" s="186"/>
      <c r="E79" s="173"/>
      <c r="F79" s="173"/>
      <c r="G79" s="174"/>
      <c r="H79" s="174"/>
      <c r="I79" s="174"/>
      <c r="J79" s="196" t="s">
        <v>204</v>
      </c>
      <c r="K79" s="138">
        <v>133</v>
      </c>
      <c r="L79" s="169">
        <v>409</v>
      </c>
      <c r="M79" s="168">
        <v>4</v>
      </c>
      <c r="N79" s="168">
        <v>9</v>
      </c>
      <c r="O79" s="167">
        <v>6340095280</v>
      </c>
      <c r="P79" s="31">
        <v>240</v>
      </c>
      <c r="Q79" s="166"/>
      <c r="R79" s="165"/>
      <c r="S79" s="172"/>
      <c r="T79" s="172"/>
      <c r="U79" s="172"/>
      <c r="V79" s="172"/>
      <c r="W79" s="164"/>
      <c r="X79" s="163"/>
      <c r="Y79" s="162">
        <f>Y80</f>
        <v>0</v>
      </c>
      <c r="Z79" s="162">
        <f>Z80+Z81</f>
        <v>915767.81</v>
      </c>
      <c r="AA79" s="162">
        <f>AA80+AA81</f>
        <v>753000</v>
      </c>
      <c r="AB79" s="134">
        <f>AB80+AB81</f>
        <v>768000</v>
      </c>
      <c r="AC79" s="144"/>
    </row>
    <row r="80" spans="1:29" ht="31.5" customHeight="1" x14ac:dyDescent="0.25">
      <c r="A80" s="180"/>
      <c r="B80" s="187"/>
      <c r="C80" s="141"/>
      <c r="D80" s="186"/>
      <c r="E80" s="174"/>
      <c r="F80" s="173"/>
      <c r="G80" s="390" t="s">
        <v>252</v>
      </c>
      <c r="H80" s="390"/>
      <c r="I80" s="390"/>
      <c r="J80" s="391"/>
      <c r="K80" s="138">
        <v>133</v>
      </c>
      <c r="L80" s="169">
        <v>409</v>
      </c>
      <c r="M80" s="168">
        <v>4</v>
      </c>
      <c r="N80" s="168">
        <v>9</v>
      </c>
      <c r="O80" s="167">
        <v>6340095280</v>
      </c>
      <c r="P80" s="31">
        <v>244</v>
      </c>
      <c r="Q80" s="166"/>
      <c r="R80" s="165">
        <v>10000</v>
      </c>
      <c r="S80" s="383"/>
      <c r="T80" s="383"/>
      <c r="U80" s="383"/>
      <c r="V80" s="383"/>
      <c r="W80" s="164">
        <v>0</v>
      </c>
      <c r="X80" s="163">
        <v>0</v>
      </c>
      <c r="Y80" s="162">
        <v>0</v>
      </c>
      <c r="Z80" s="162">
        <v>585767.81000000006</v>
      </c>
      <c r="AA80" s="162">
        <v>423000</v>
      </c>
      <c r="AB80" s="134">
        <v>438000</v>
      </c>
      <c r="AC80" s="144"/>
    </row>
    <row r="81" spans="1:29" ht="21" customHeight="1" x14ac:dyDescent="0.25">
      <c r="A81" s="180"/>
      <c r="B81" s="187"/>
      <c r="C81" s="195"/>
      <c r="D81" s="194"/>
      <c r="E81" s="191"/>
      <c r="F81" s="192"/>
      <c r="G81" s="191"/>
      <c r="H81" s="191"/>
      <c r="I81" s="191"/>
      <c r="J81" s="192" t="s">
        <v>251</v>
      </c>
      <c r="K81" s="138">
        <v>133</v>
      </c>
      <c r="L81" s="169"/>
      <c r="M81" s="168">
        <v>4</v>
      </c>
      <c r="N81" s="168">
        <v>9</v>
      </c>
      <c r="O81" s="167">
        <v>6340095280</v>
      </c>
      <c r="P81" s="31">
        <v>247</v>
      </c>
      <c r="Q81" s="166"/>
      <c r="R81" s="165"/>
      <c r="S81" s="172"/>
      <c r="T81" s="172"/>
      <c r="U81" s="172"/>
      <c r="V81" s="172"/>
      <c r="W81" s="164"/>
      <c r="X81" s="163"/>
      <c r="Y81" s="162">
        <v>0</v>
      </c>
      <c r="Z81" s="162">
        <v>330000</v>
      </c>
      <c r="AA81" s="162">
        <v>330000</v>
      </c>
      <c r="AB81" s="134">
        <v>330000</v>
      </c>
      <c r="AC81" s="144"/>
    </row>
    <row r="82" spans="1:29" ht="22.5" customHeight="1" x14ac:dyDescent="0.2">
      <c r="A82" s="180"/>
      <c r="B82" s="187"/>
      <c r="C82" s="195"/>
      <c r="D82" s="194"/>
      <c r="E82" s="193"/>
      <c r="F82" s="203"/>
      <c r="G82" s="202"/>
      <c r="H82" s="202"/>
      <c r="I82" s="202"/>
      <c r="J82" s="476" t="s">
        <v>261</v>
      </c>
      <c r="K82" s="154">
        <v>133</v>
      </c>
      <c r="L82" s="209"/>
      <c r="M82" s="182">
        <v>4</v>
      </c>
      <c r="N82" s="182">
        <v>12</v>
      </c>
      <c r="O82" s="155">
        <v>0</v>
      </c>
      <c r="P82" s="39">
        <v>0</v>
      </c>
      <c r="Q82" s="208"/>
      <c r="R82" s="207"/>
      <c r="S82" s="184"/>
      <c r="T82" s="184"/>
      <c r="U82" s="184"/>
      <c r="V82" s="184"/>
      <c r="W82" s="206"/>
      <c r="X82" s="205"/>
      <c r="Y82" s="181">
        <v>0</v>
      </c>
      <c r="Z82" s="181">
        <v>0</v>
      </c>
      <c r="AA82" s="181">
        <v>0</v>
      </c>
      <c r="AB82" s="153">
        <f>AB84</f>
        <v>363000</v>
      </c>
      <c r="AC82" s="144"/>
    </row>
    <row r="83" spans="1:29" ht="56.25" customHeight="1" x14ac:dyDescent="0.2">
      <c r="A83" s="180"/>
      <c r="B83" s="187"/>
      <c r="C83" s="195"/>
      <c r="D83" s="194"/>
      <c r="E83" s="193"/>
      <c r="F83" s="203"/>
      <c r="G83" s="202"/>
      <c r="H83" s="202"/>
      <c r="I83" s="202"/>
      <c r="J83" s="230" t="s">
        <v>200</v>
      </c>
      <c r="K83" s="154">
        <v>133</v>
      </c>
      <c r="L83" s="209"/>
      <c r="M83" s="182">
        <v>4</v>
      </c>
      <c r="N83" s="182">
        <v>12</v>
      </c>
      <c r="O83" s="155">
        <v>6300000000</v>
      </c>
      <c r="P83" s="39">
        <v>0</v>
      </c>
      <c r="Q83" s="208"/>
      <c r="R83" s="207"/>
      <c r="S83" s="184"/>
      <c r="T83" s="184"/>
      <c r="U83" s="184"/>
      <c r="V83" s="184"/>
      <c r="W83" s="206"/>
      <c r="X83" s="205"/>
      <c r="Y83" s="181">
        <v>0</v>
      </c>
      <c r="Z83" s="181">
        <v>0</v>
      </c>
      <c r="AA83" s="181">
        <v>0</v>
      </c>
      <c r="AB83" s="153">
        <f>AB84</f>
        <v>363000</v>
      </c>
      <c r="AC83" s="144"/>
    </row>
    <row r="84" spans="1:29" ht="72" customHeight="1" x14ac:dyDescent="0.25">
      <c r="A84" s="180"/>
      <c r="B84" s="187"/>
      <c r="C84" s="195"/>
      <c r="D84" s="194"/>
      <c r="E84" s="193"/>
      <c r="F84" s="203"/>
      <c r="G84" s="202"/>
      <c r="H84" s="202"/>
      <c r="I84" s="202"/>
      <c r="J84" s="477" t="s">
        <v>260</v>
      </c>
      <c r="K84" s="138">
        <v>133</v>
      </c>
      <c r="L84" s="169"/>
      <c r="M84" s="168">
        <v>4</v>
      </c>
      <c r="N84" s="168">
        <v>12</v>
      </c>
      <c r="O84" s="167">
        <v>6380000000</v>
      </c>
      <c r="P84" s="31">
        <v>0</v>
      </c>
      <c r="Q84" s="166"/>
      <c r="R84" s="165"/>
      <c r="S84" s="172"/>
      <c r="T84" s="172"/>
      <c r="U84" s="172"/>
      <c r="V84" s="172"/>
      <c r="W84" s="164"/>
      <c r="X84" s="163"/>
      <c r="Y84" s="162">
        <v>0</v>
      </c>
      <c r="Z84" s="162">
        <v>0</v>
      </c>
      <c r="AA84" s="162">
        <v>0</v>
      </c>
      <c r="AB84" s="134">
        <f>AB85</f>
        <v>363000</v>
      </c>
      <c r="AC84" s="144"/>
    </row>
    <row r="85" spans="1:29" ht="132.75" customHeight="1" x14ac:dyDescent="0.25">
      <c r="A85" s="180"/>
      <c r="B85" s="187"/>
      <c r="C85" s="195"/>
      <c r="D85" s="194"/>
      <c r="E85" s="193"/>
      <c r="F85" s="203"/>
      <c r="G85" s="202"/>
      <c r="H85" s="202"/>
      <c r="I85" s="202"/>
      <c r="J85" s="204" t="s">
        <v>259</v>
      </c>
      <c r="K85" s="138">
        <v>133</v>
      </c>
      <c r="L85" s="169"/>
      <c r="M85" s="168">
        <v>4</v>
      </c>
      <c r="N85" s="168">
        <v>12</v>
      </c>
      <c r="O85" s="167" t="s">
        <v>217</v>
      </c>
      <c r="P85" s="31">
        <v>0</v>
      </c>
      <c r="Q85" s="166"/>
      <c r="R85" s="165"/>
      <c r="S85" s="172"/>
      <c r="T85" s="172"/>
      <c r="U85" s="172"/>
      <c r="V85" s="172"/>
      <c r="W85" s="164"/>
      <c r="X85" s="163"/>
      <c r="Y85" s="162">
        <v>0</v>
      </c>
      <c r="Z85" s="162">
        <v>0</v>
      </c>
      <c r="AA85" s="162">
        <v>0</v>
      </c>
      <c r="AB85" s="134">
        <f>AB87</f>
        <v>363000</v>
      </c>
      <c r="AC85" s="144"/>
    </row>
    <row r="86" spans="1:29" ht="48" customHeight="1" x14ac:dyDescent="0.25">
      <c r="A86" s="180"/>
      <c r="B86" s="187"/>
      <c r="C86" s="195"/>
      <c r="D86" s="194"/>
      <c r="E86" s="193"/>
      <c r="F86" s="203"/>
      <c r="G86" s="202"/>
      <c r="H86" s="202"/>
      <c r="I86" s="202"/>
      <c r="J86" s="196" t="s">
        <v>204</v>
      </c>
      <c r="K86" s="138">
        <v>133</v>
      </c>
      <c r="L86" s="169"/>
      <c r="M86" s="168">
        <v>4</v>
      </c>
      <c r="N86" s="168">
        <v>12</v>
      </c>
      <c r="O86" s="167" t="s">
        <v>217</v>
      </c>
      <c r="P86" s="31">
        <v>240</v>
      </c>
      <c r="Q86" s="166"/>
      <c r="R86" s="165"/>
      <c r="S86" s="172"/>
      <c r="T86" s="172"/>
      <c r="U86" s="172"/>
      <c r="V86" s="172"/>
      <c r="W86" s="164"/>
      <c r="X86" s="163"/>
      <c r="Y86" s="162">
        <v>0</v>
      </c>
      <c r="Z86" s="162">
        <v>0</v>
      </c>
      <c r="AA86" s="162">
        <v>0</v>
      </c>
      <c r="AB86" s="134">
        <v>363000</v>
      </c>
      <c r="AC86" s="144"/>
    </row>
    <row r="87" spans="1:29" ht="52.5" customHeight="1" x14ac:dyDescent="0.25">
      <c r="A87" s="180"/>
      <c r="B87" s="187"/>
      <c r="C87" s="195"/>
      <c r="D87" s="194"/>
      <c r="E87" s="193"/>
      <c r="F87" s="203"/>
      <c r="G87" s="202"/>
      <c r="H87" s="202"/>
      <c r="I87" s="202"/>
      <c r="J87" s="192" t="s">
        <v>252</v>
      </c>
      <c r="K87" s="138">
        <v>133</v>
      </c>
      <c r="L87" s="169"/>
      <c r="M87" s="168">
        <v>4</v>
      </c>
      <c r="N87" s="168">
        <v>12</v>
      </c>
      <c r="O87" s="167" t="s">
        <v>217</v>
      </c>
      <c r="P87" s="31">
        <v>244</v>
      </c>
      <c r="Q87" s="166"/>
      <c r="R87" s="165"/>
      <c r="S87" s="172"/>
      <c r="T87" s="172"/>
      <c r="U87" s="172"/>
      <c r="V87" s="172"/>
      <c r="W87" s="164"/>
      <c r="X87" s="163"/>
      <c r="Y87" s="162">
        <v>0</v>
      </c>
      <c r="Z87" s="162">
        <v>0</v>
      </c>
      <c r="AA87" s="162">
        <v>0</v>
      </c>
      <c r="AB87" s="134">
        <v>363000</v>
      </c>
      <c r="AC87" s="144"/>
    </row>
    <row r="88" spans="1:29" ht="25.5" customHeight="1" x14ac:dyDescent="0.2">
      <c r="A88" s="180"/>
      <c r="B88" s="396" t="s">
        <v>167</v>
      </c>
      <c r="C88" s="396"/>
      <c r="D88" s="396"/>
      <c r="E88" s="396"/>
      <c r="F88" s="396"/>
      <c r="G88" s="396"/>
      <c r="H88" s="396"/>
      <c r="I88" s="396"/>
      <c r="J88" s="397"/>
      <c r="K88" s="154">
        <v>133</v>
      </c>
      <c r="L88" s="169">
        <v>500</v>
      </c>
      <c r="M88" s="182">
        <v>5</v>
      </c>
      <c r="N88" s="182">
        <v>0</v>
      </c>
      <c r="O88" s="155">
        <v>0</v>
      </c>
      <c r="P88" s="39">
        <v>0</v>
      </c>
      <c r="Q88" s="166"/>
      <c r="R88" s="165">
        <v>0</v>
      </c>
      <c r="S88" s="380"/>
      <c r="T88" s="380"/>
      <c r="U88" s="380"/>
      <c r="V88" s="380"/>
      <c r="W88" s="164">
        <v>0</v>
      </c>
      <c r="X88" s="163">
        <v>0</v>
      </c>
      <c r="Y88" s="181">
        <f>Y90+Y94</f>
        <v>351407.38</v>
      </c>
      <c r="Z88" s="181">
        <f>Z94+Z90</f>
        <v>1554242.23</v>
      </c>
      <c r="AA88" s="181">
        <f>AA94</f>
        <v>0</v>
      </c>
      <c r="AB88" s="153">
        <f>AB94</f>
        <v>15400</v>
      </c>
      <c r="AC88" s="144" t="s">
        <v>192</v>
      </c>
    </row>
    <row r="89" spans="1:29" ht="20.25" customHeight="1" x14ac:dyDescent="0.2">
      <c r="A89" s="180"/>
      <c r="B89" s="187"/>
      <c r="C89" s="200"/>
      <c r="D89" s="199"/>
      <c r="E89" s="199"/>
      <c r="F89" s="199"/>
      <c r="G89" s="199"/>
      <c r="H89" s="199"/>
      <c r="I89" s="199"/>
      <c r="J89" s="200" t="s">
        <v>166</v>
      </c>
      <c r="K89" s="154">
        <v>133</v>
      </c>
      <c r="L89" s="169"/>
      <c r="M89" s="182">
        <v>5</v>
      </c>
      <c r="N89" s="182">
        <v>2</v>
      </c>
      <c r="O89" s="155">
        <v>0</v>
      </c>
      <c r="P89" s="39">
        <v>0</v>
      </c>
      <c r="Q89" s="166"/>
      <c r="R89" s="165"/>
      <c r="S89" s="184"/>
      <c r="T89" s="184"/>
      <c r="U89" s="184"/>
      <c r="V89" s="184"/>
      <c r="W89" s="164"/>
      <c r="X89" s="163"/>
      <c r="Y89" s="181">
        <f>Y90</f>
        <v>84750</v>
      </c>
      <c r="Z89" s="181">
        <f>Z90</f>
        <v>84750</v>
      </c>
      <c r="AA89" s="181">
        <f>AA90</f>
        <v>0</v>
      </c>
      <c r="AB89" s="153">
        <f>AB90</f>
        <v>0</v>
      </c>
      <c r="AC89" s="144"/>
    </row>
    <row r="90" spans="1:29" ht="25.5" customHeight="1" x14ac:dyDescent="0.25">
      <c r="A90" s="180"/>
      <c r="B90" s="187"/>
      <c r="C90" s="200"/>
      <c r="D90" s="199"/>
      <c r="E90" s="199"/>
      <c r="F90" s="199"/>
      <c r="G90" s="199"/>
      <c r="H90" s="199"/>
      <c r="I90" s="199"/>
      <c r="J90" s="198" t="s">
        <v>258</v>
      </c>
      <c r="K90" s="138">
        <v>133</v>
      </c>
      <c r="L90" s="169"/>
      <c r="M90" s="168">
        <v>5</v>
      </c>
      <c r="N90" s="168">
        <v>2</v>
      </c>
      <c r="O90" s="167">
        <v>7700000000</v>
      </c>
      <c r="P90" s="31">
        <v>0</v>
      </c>
      <c r="Q90" s="166"/>
      <c r="R90" s="165"/>
      <c r="S90" s="172"/>
      <c r="T90" s="172"/>
      <c r="U90" s="172"/>
      <c r="V90" s="172"/>
      <c r="W90" s="164"/>
      <c r="X90" s="163"/>
      <c r="Y90" s="162">
        <v>84750</v>
      </c>
      <c r="Z90" s="162">
        <v>84750</v>
      </c>
      <c r="AA90" s="162">
        <v>0</v>
      </c>
      <c r="AB90" s="134">
        <v>0</v>
      </c>
      <c r="AC90" s="144"/>
    </row>
    <row r="91" spans="1:29" ht="25.5" customHeight="1" x14ac:dyDescent="0.25">
      <c r="A91" s="180"/>
      <c r="B91" s="187"/>
      <c r="C91" s="200"/>
      <c r="D91" s="199"/>
      <c r="E91" s="199"/>
      <c r="F91" s="199"/>
      <c r="G91" s="199"/>
      <c r="H91" s="199"/>
      <c r="I91" s="199"/>
      <c r="J91" s="201" t="s">
        <v>215</v>
      </c>
      <c r="K91" s="138">
        <v>133</v>
      </c>
      <c r="L91" s="169"/>
      <c r="M91" s="168">
        <v>5</v>
      </c>
      <c r="N91" s="168">
        <v>2</v>
      </c>
      <c r="O91" s="167">
        <v>7700090120</v>
      </c>
      <c r="P91" s="31">
        <v>0</v>
      </c>
      <c r="Q91" s="166"/>
      <c r="R91" s="165"/>
      <c r="S91" s="172"/>
      <c r="T91" s="172"/>
      <c r="U91" s="172"/>
      <c r="V91" s="172"/>
      <c r="W91" s="164"/>
      <c r="X91" s="163"/>
      <c r="Y91" s="162">
        <f>Y92</f>
        <v>84750</v>
      </c>
      <c r="Z91" s="162">
        <f>Z92</f>
        <v>84750</v>
      </c>
      <c r="AA91" s="162">
        <v>0</v>
      </c>
      <c r="AB91" s="134">
        <v>0</v>
      </c>
      <c r="AC91" s="144"/>
    </row>
    <row r="92" spans="1:29" ht="45.75" customHeight="1" x14ac:dyDescent="0.25">
      <c r="A92" s="180"/>
      <c r="B92" s="187"/>
      <c r="C92" s="200"/>
      <c r="D92" s="199"/>
      <c r="E92" s="199"/>
      <c r="F92" s="199"/>
      <c r="G92" s="199"/>
      <c r="H92" s="199"/>
      <c r="I92" s="199"/>
      <c r="J92" s="198" t="s">
        <v>256</v>
      </c>
      <c r="K92" s="138">
        <v>133</v>
      </c>
      <c r="L92" s="169"/>
      <c r="M92" s="168">
        <v>5</v>
      </c>
      <c r="N92" s="168">
        <v>2</v>
      </c>
      <c r="O92" s="167">
        <v>7700090120</v>
      </c>
      <c r="P92" s="31">
        <v>240</v>
      </c>
      <c r="Q92" s="166"/>
      <c r="R92" s="165"/>
      <c r="S92" s="184"/>
      <c r="T92" s="184"/>
      <c r="U92" s="184"/>
      <c r="V92" s="184"/>
      <c r="W92" s="164"/>
      <c r="X92" s="163"/>
      <c r="Y92" s="162">
        <v>84750</v>
      </c>
      <c r="Z92" s="162">
        <v>84750</v>
      </c>
      <c r="AA92" s="162">
        <v>0</v>
      </c>
      <c r="AB92" s="134">
        <v>0</v>
      </c>
      <c r="AC92" s="144"/>
    </row>
    <row r="93" spans="1:29" ht="25.5" customHeight="1" x14ac:dyDescent="0.25">
      <c r="A93" s="180"/>
      <c r="B93" s="187"/>
      <c r="C93" s="200"/>
      <c r="D93" s="199"/>
      <c r="E93" s="199"/>
      <c r="F93" s="199"/>
      <c r="G93" s="199"/>
      <c r="H93" s="199"/>
      <c r="I93" s="199"/>
      <c r="J93" s="198" t="s">
        <v>252</v>
      </c>
      <c r="K93" s="138">
        <v>133</v>
      </c>
      <c r="L93" s="169"/>
      <c r="M93" s="168">
        <v>5</v>
      </c>
      <c r="N93" s="168">
        <v>2</v>
      </c>
      <c r="O93" s="167">
        <v>7700090120</v>
      </c>
      <c r="P93" s="31">
        <v>244</v>
      </c>
      <c r="Q93" s="166"/>
      <c r="R93" s="165"/>
      <c r="S93" s="184"/>
      <c r="T93" s="184"/>
      <c r="U93" s="184"/>
      <c r="V93" s="184"/>
      <c r="W93" s="164"/>
      <c r="X93" s="163"/>
      <c r="Y93" s="162">
        <v>84750</v>
      </c>
      <c r="Z93" s="162">
        <v>84750</v>
      </c>
      <c r="AA93" s="162">
        <v>0</v>
      </c>
      <c r="AB93" s="134">
        <v>0</v>
      </c>
      <c r="AC93" s="144"/>
    </row>
    <row r="94" spans="1:29" ht="14.25" customHeight="1" x14ac:dyDescent="0.2">
      <c r="A94" s="180"/>
      <c r="B94" s="187"/>
      <c r="C94" s="183"/>
      <c r="D94" s="394" t="s">
        <v>164</v>
      </c>
      <c r="E94" s="394"/>
      <c r="F94" s="394"/>
      <c r="G94" s="394"/>
      <c r="H94" s="394"/>
      <c r="I94" s="394"/>
      <c r="J94" s="395"/>
      <c r="K94" s="154">
        <v>133</v>
      </c>
      <c r="L94" s="169">
        <v>503</v>
      </c>
      <c r="M94" s="182">
        <v>5</v>
      </c>
      <c r="N94" s="182">
        <v>3</v>
      </c>
      <c r="O94" s="155">
        <v>0</v>
      </c>
      <c r="P94" s="39">
        <v>0</v>
      </c>
      <c r="Q94" s="166"/>
      <c r="R94" s="165">
        <v>0</v>
      </c>
      <c r="S94" s="380"/>
      <c r="T94" s="380"/>
      <c r="U94" s="380"/>
      <c r="V94" s="380"/>
      <c r="W94" s="164">
        <v>0</v>
      </c>
      <c r="X94" s="163">
        <v>0</v>
      </c>
      <c r="Y94" s="181">
        <f>Y96+Y100</f>
        <v>266657.38</v>
      </c>
      <c r="Z94" s="181">
        <f>Z96</f>
        <v>1469492.23</v>
      </c>
      <c r="AA94" s="181">
        <f>AA96</f>
        <v>0</v>
      </c>
      <c r="AB94" s="153">
        <f>AB96</f>
        <v>15400</v>
      </c>
      <c r="AC94" s="144" t="s">
        <v>192</v>
      </c>
    </row>
    <row r="95" spans="1:29" ht="54.75" customHeight="1" x14ac:dyDescent="0.2">
      <c r="A95" s="180"/>
      <c r="B95" s="187"/>
      <c r="C95" s="183"/>
      <c r="D95" s="186"/>
      <c r="E95" s="185"/>
      <c r="F95" s="185"/>
      <c r="G95" s="197"/>
      <c r="H95" s="197"/>
      <c r="I95" s="197"/>
      <c r="J95" s="230" t="s">
        <v>200</v>
      </c>
      <c r="K95" s="154">
        <v>133</v>
      </c>
      <c r="L95" s="169"/>
      <c r="M95" s="182">
        <v>5</v>
      </c>
      <c r="N95" s="182">
        <v>3</v>
      </c>
      <c r="O95" s="167">
        <v>6300000000</v>
      </c>
      <c r="P95" s="39">
        <v>0</v>
      </c>
      <c r="Q95" s="166"/>
      <c r="R95" s="165"/>
      <c r="S95" s="184"/>
      <c r="T95" s="184"/>
      <c r="U95" s="184"/>
      <c r="V95" s="184"/>
      <c r="W95" s="164"/>
      <c r="X95" s="163"/>
      <c r="Y95" s="181">
        <f>Y96</f>
        <v>148513.82</v>
      </c>
      <c r="Z95" s="181">
        <f>Z96</f>
        <v>1469492.23</v>
      </c>
      <c r="AA95" s="181">
        <f>AA96</f>
        <v>0</v>
      </c>
      <c r="AB95" s="153">
        <f>AB96</f>
        <v>15400</v>
      </c>
      <c r="AC95" s="144"/>
    </row>
    <row r="96" spans="1:29" ht="42.75" customHeight="1" x14ac:dyDescent="0.25">
      <c r="A96" s="180"/>
      <c r="B96" s="187"/>
      <c r="C96" s="141"/>
      <c r="D96" s="186"/>
      <c r="E96" s="214"/>
      <c r="F96" s="349" t="s">
        <v>213</v>
      </c>
      <c r="G96" s="350"/>
      <c r="H96" s="350"/>
      <c r="I96" s="350"/>
      <c r="J96" s="351"/>
      <c r="K96" s="138">
        <v>133</v>
      </c>
      <c r="L96" s="169">
        <v>503</v>
      </c>
      <c r="M96" s="168">
        <v>5</v>
      </c>
      <c r="N96" s="168">
        <v>3</v>
      </c>
      <c r="O96" s="167">
        <v>6350000000</v>
      </c>
      <c r="P96" s="31">
        <v>0</v>
      </c>
      <c r="Q96" s="166"/>
      <c r="R96" s="165">
        <v>0</v>
      </c>
      <c r="S96" s="383"/>
      <c r="T96" s="383"/>
      <c r="U96" s="383"/>
      <c r="V96" s="383"/>
      <c r="W96" s="164">
        <v>0</v>
      </c>
      <c r="X96" s="163">
        <v>0</v>
      </c>
      <c r="Y96" s="162">
        <f>Y97</f>
        <v>148513.82</v>
      </c>
      <c r="Z96" s="162">
        <f>Z97+Z100</f>
        <v>1469492.23</v>
      </c>
      <c r="AA96" s="162">
        <f>AA97+AA100</f>
        <v>0</v>
      </c>
      <c r="AB96" s="134">
        <f>AB97+AB100</f>
        <v>15400</v>
      </c>
      <c r="AC96" s="144"/>
    </row>
    <row r="97" spans="1:29" ht="57.75" customHeight="1" x14ac:dyDescent="0.25">
      <c r="A97" s="180"/>
      <c r="B97" s="187"/>
      <c r="C97" s="141"/>
      <c r="D97" s="186"/>
      <c r="E97" s="214"/>
      <c r="F97" s="173"/>
      <c r="G97" s="174"/>
      <c r="H97" s="174"/>
      <c r="I97" s="174"/>
      <c r="J97" s="196" t="s">
        <v>257</v>
      </c>
      <c r="K97" s="138">
        <v>133</v>
      </c>
      <c r="L97" s="169"/>
      <c r="M97" s="168">
        <v>5</v>
      </c>
      <c r="N97" s="168">
        <v>3</v>
      </c>
      <c r="O97" s="167">
        <v>6350095310</v>
      </c>
      <c r="P97" s="31">
        <v>0</v>
      </c>
      <c r="Q97" s="166"/>
      <c r="R97" s="165"/>
      <c r="S97" s="172"/>
      <c r="T97" s="172"/>
      <c r="U97" s="172"/>
      <c r="V97" s="172"/>
      <c r="W97" s="164"/>
      <c r="X97" s="163"/>
      <c r="Y97" s="162">
        <f>Y98</f>
        <v>148513.82</v>
      </c>
      <c r="Z97" s="162">
        <f t="shared" ref="Z97:AB98" si="10">Z98</f>
        <v>170508.67</v>
      </c>
      <c r="AA97" s="162">
        <f t="shared" si="10"/>
        <v>0</v>
      </c>
      <c r="AB97" s="134">
        <f t="shared" si="10"/>
        <v>15400</v>
      </c>
      <c r="AC97" s="144"/>
    </row>
    <row r="98" spans="1:29" ht="39.75" customHeight="1" x14ac:dyDescent="0.25">
      <c r="A98" s="180"/>
      <c r="B98" s="187"/>
      <c r="C98" s="141"/>
      <c r="D98" s="186"/>
      <c r="E98" s="214"/>
      <c r="F98" s="173"/>
      <c r="G98" s="174"/>
      <c r="H98" s="174"/>
      <c r="I98" s="174"/>
      <c r="J98" s="173" t="s">
        <v>256</v>
      </c>
      <c r="K98" s="138">
        <v>133</v>
      </c>
      <c r="L98" s="169">
        <v>503</v>
      </c>
      <c r="M98" s="168">
        <v>5</v>
      </c>
      <c r="N98" s="168">
        <v>3</v>
      </c>
      <c r="O98" s="167">
        <v>6350095310</v>
      </c>
      <c r="P98" s="31">
        <v>240</v>
      </c>
      <c r="Q98" s="166"/>
      <c r="R98" s="165"/>
      <c r="S98" s="172"/>
      <c r="T98" s="172"/>
      <c r="U98" s="172"/>
      <c r="V98" s="172"/>
      <c r="W98" s="164"/>
      <c r="X98" s="163"/>
      <c r="Y98" s="162">
        <f>Y99</f>
        <v>148513.82</v>
      </c>
      <c r="Z98" s="162">
        <f t="shared" si="10"/>
        <v>170508.67</v>
      </c>
      <c r="AA98" s="162">
        <f t="shared" si="10"/>
        <v>0</v>
      </c>
      <c r="AB98" s="134">
        <f t="shared" si="10"/>
        <v>15400</v>
      </c>
      <c r="AC98" s="144"/>
    </row>
    <row r="99" spans="1:29" ht="27.75" customHeight="1" x14ac:dyDescent="0.25">
      <c r="A99" s="180"/>
      <c r="B99" s="187"/>
      <c r="C99" s="141"/>
      <c r="D99" s="186"/>
      <c r="E99" s="215"/>
      <c r="F99" s="173"/>
      <c r="G99" s="390" t="s">
        <v>252</v>
      </c>
      <c r="H99" s="390"/>
      <c r="I99" s="390"/>
      <c r="J99" s="391"/>
      <c r="K99" s="138">
        <v>133</v>
      </c>
      <c r="L99" s="169">
        <v>503</v>
      </c>
      <c r="M99" s="168">
        <v>5</v>
      </c>
      <c r="N99" s="168">
        <v>3</v>
      </c>
      <c r="O99" s="167">
        <v>6350095310</v>
      </c>
      <c r="P99" s="31">
        <v>244</v>
      </c>
      <c r="Q99" s="166"/>
      <c r="R99" s="165">
        <v>10000</v>
      </c>
      <c r="S99" s="383"/>
      <c r="T99" s="383"/>
      <c r="U99" s="383"/>
      <c r="V99" s="383"/>
      <c r="W99" s="164">
        <v>0</v>
      </c>
      <c r="X99" s="163">
        <v>0</v>
      </c>
      <c r="Y99" s="162">
        <v>148513.82</v>
      </c>
      <c r="Z99" s="162">
        <v>170508.67</v>
      </c>
      <c r="AA99" s="162">
        <v>0</v>
      </c>
      <c r="AB99" s="134">
        <v>15400</v>
      </c>
      <c r="AC99" s="144" t="s">
        <v>192</v>
      </c>
    </row>
    <row r="100" spans="1:29" ht="53.25" customHeight="1" x14ac:dyDescent="0.25">
      <c r="A100" s="180"/>
      <c r="B100" s="187"/>
      <c r="C100" s="195"/>
      <c r="D100" s="194"/>
      <c r="E100" s="193"/>
      <c r="F100" s="192"/>
      <c r="G100" s="191"/>
      <c r="H100" s="191"/>
      <c r="I100" s="191"/>
      <c r="J100" s="196" t="s">
        <v>210</v>
      </c>
      <c r="K100" s="138">
        <v>133</v>
      </c>
      <c r="L100" s="169"/>
      <c r="M100" s="168">
        <v>5</v>
      </c>
      <c r="N100" s="168">
        <v>3</v>
      </c>
      <c r="O100" s="32" t="s">
        <v>209</v>
      </c>
      <c r="P100" s="31">
        <v>0</v>
      </c>
      <c r="Q100" s="166"/>
      <c r="R100" s="165"/>
      <c r="S100" s="172"/>
      <c r="T100" s="172"/>
      <c r="U100" s="172"/>
      <c r="V100" s="172"/>
      <c r="W100" s="164"/>
      <c r="X100" s="163"/>
      <c r="Y100" s="162">
        <f>Y101</f>
        <v>118143.56</v>
      </c>
      <c r="Z100" s="162">
        <f t="shared" ref="Z100:AB101" si="11">Z101</f>
        <v>1298983.56</v>
      </c>
      <c r="AA100" s="162">
        <f t="shared" si="11"/>
        <v>0</v>
      </c>
      <c r="AB100" s="134">
        <f t="shared" si="11"/>
        <v>0</v>
      </c>
      <c r="AC100" s="144"/>
    </row>
    <row r="101" spans="1:29" ht="44.25" customHeight="1" x14ac:dyDescent="0.25">
      <c r="A101" s="180"/>
      <c r="B101" s="187"/>
      <c r="C101" s="195"/>
      <c r="D101" s="194"/>
      <c r="E101" s="193"/>
      <c r="F101" s="192"/>
      <c r="G101" s="191"/>
      <c r="H101" s="191"/>
      <c r="I101" s="191"/>
      <c r="J101" s="173" t="s">
        <v>253</v>
      </c>
      <c r="K101" s="138">
        <v>133</v>
      </c>
      <c r="L101" s="139"/>
      <c r="M101" s="33">
        <v>5</v>
      </c>
      <c r="N101" s="33">
        <v>3</v>
      </c>
      <c r="O101" s="32" t="s">
        <v>209</v>
      </c>
      <c r="P101" s="31">
        <v>240</v>
      </c>
      <c r="Q101" s="138"/>
      <c r="R101" s="137"/>
      <c r="S101" s="172"/>
      <c r="T101" s="172"/>
      <c r="U101" s="172"/>
      <c r="V101" s="172"/>
      <c r="W101" s="172"/>
      <c r="X101" s="136"/>
      <c r="Y101" s="135">
        <f>Y102</f>
        <v>118143.56</v>
      </c>
      <c r="Z101" s="135">
        <f t="shared" si="11"/>
        <v>1298983.56</v>
      </c>
      <c r="AA101" s="135">
        <f t="shared" si="11"/>
        <v>0</v>
      </c>
      <c r="AB101" s="134">
        <f t="shared" si="11"/>
        <v>0</v>
      </c>
      <c r="AC101" s="144"/>
    </row>
    <row r="102" spans="1:29" ht="29.25" customHeight="1" x14ac:dyDescent="0.25">
      <c r="A102" s="180"/>
      <c r="B102" s="187"/>
      <c r="C102" s="195"/>
      <c r="D102" s="194"/>
      <c r="E102" s="193"/>
      <c r="F102" s="192"/>
      <c r="G102" s="191"/>
      <c r="H102" s="191"/>
      <c r="I102" s="191"/>
      <c r="J102" s="190" t="s">
        <v>252</v>
      </c>
      <c r="K102" s="189">
        <v>133</v>
      </c>
      <c r="L102" s="189"/>
      <c r="M102" s="188" t="s">
        <v>255</v>
      </c>
      <c r="N102" s="33">
        <v>3</v>
      </c>
      <c r="O102" s="32" t="s">
        <v>209</v>
      </c>
      <c r="P102" s="31">
        <v>244</v>
      </c>
      <c r="Q102" s="138"/>
      <c r="R102" s="137"/>
      <c r="S102" s="172"/>
      <c r="T102" s="172"/>
      <c r="U102" s="172"/>
      <c r="V102" s="172"/>
      <c r="W102" s="172"/>
      <c r="X102" s="136"/>
      <c r="Y102" s="135">
        <v>118143.56</v>
      </c>
      <c r="Z102" s="135">
        <v>1298983.56</v>
      </c>
      <c r="AA102" s="135">
        <v>0</v>
      </c>
      <c r="AB102" s="134">
        <v>0</v>
      </c>
      <c r="AC102" s="144"/>
    </row>
    <row r="103" spans="1:29" ht="20.25" customHeight="1" x14ac:dyDescent="0.2">
      <c r="A103" s="180"/>
      <c r="B103" s="396" t="s">
        <v>162</v>
      </c>
      <c r="C103" s="396"/>
      <c r="D103" s="396"/>
      <c r="E103" s="396"/>
      <c r="F103" s="396"/>
      <c r="G103" s="396"/>
      <c r="H103" s="396"/>
      <c r="I103" s="396"/>
      <c r="J103" s="397"/>
      <c r="K103" s="154">
        <v>133</v>
      </c>
      <c r="L103" s="169">
        <v>800</v>
      </c>
      <c r="M103" s="182">
        <v>8</v>
      </c>
      <c r="N103" s="182">
        <v>0</v>
      </c>
      <c r="O103" s="155">
        <v>0</v>
      </c>
      <c r="P103" s="39">
        <v>0</v>
      </c>
      <c r="Q103" s="166"/>
      <c r="R103" s="165">
        <v>0</v>
      </c>
      <c r="S103" s="380"/>
      <c r="T103" s="380"/>
      <c r="U103" s="380"/>
      <c r="V103" s="380"/>
      <c r="W103" s="164">
        <v>0</v>
      </c>
      <c r="X103" s="163">
        <v>0</v>
      </c>
      <c r="Y103" s="181">
        <f>Y104</f>
        <v>46950.33</v>
      </c>
      <c r="Z103" s="181">
        <f>Z104</f>
        <v>2846328.66</v>
      </c>
      <c r="AA103" s="181">
        <f t="shared" ref="AA103:AB103" si="12">AA104</f>
        <v>2266631</v>
      </c>
      <c r="AB103" s="37">
        <f t="shared" si="12"/>
        <v>2261050</v>
      </c>
      <c r="AC103" s="144" t="s">
        <v>192</v>
      </c>
    </row>
    <row r="104" spans="1:29" ht="14.25" customHeight="1" x14ac:dyDescent="0.2">
      <c r="A104" s="180"/>
      <c r="B104" s="187"/>
      <c r="C104" s="183"/>
      <c r="D104" s="394" t="s">
        <v>161</v>
      </c>
      <c r="E104" s="394"/>
      <c r="F104" s="394"/>
      <c r="G104" s="394"/>
      <c r="H104" s="394"/>
      <c r="I104" s="394"/>
      <c r="J104" s="395"/>
      <c r="K104" s="154">
        <v>133</v>
      </c>
      <c r="L104" s="169">
        <v>801</v>
      </c>
      <c r="M104" s="182">
        <v>8</v>
      </c>
      <c r="N104" s="182">
        <v>1</v>
      </c>
      <c r="O104" s="155">
        <v>0</v>
      </c>
      <c r="P104" s="39">
        <v>0</v>
      </c>
      <c r="Q104" s="166"/>
      <c r="R104" s="165">
        <v>0</v>
      </c>
      <c r="S104" s="380"/>
      <c r="T104" s="380"/>
      <c r="U104" s="380"/>
      <c r="V104" s="380"/>
      <c r="W104" s="164">
        <v>0</v>
      </c>
      <c r="X104" s="163">
        <v>0</v>
      </c>
      <c r="Y104" s="181">
        <f>Y106</f>
        <v>46950.33</v>
      </c>
      <c r="Z104" s="181">
        <f>Z106</f>
        <v>2846328.66</v>
      </c>
      <c r="AA104" s="181">
        <f>AA106</f>
        <v>2266631</v>
      </c>
      <c r="AB104" s="37">
        <f>AB106</f>
        <v>2261050</v>
      </c>
      <c r="AC104" s="144" t="s">
        <v>192</v>
      </c>
    </row>
    <row r="105" spans="1:29" ht="61.5" customHeight="1" x14ac:dyDescent="0.2">
      <c r="A105" s="180"/>
      <c r="B105" s="187"/>
      <c r="C105" s="183"/>
      <c r="D105" s="186"/>
      <c r="E105" s="185"/>
      <c r="F105" s="186"/>
      <c r="G105" s="186"/>
      <c r="H105" s="186"/>
      <c r="I105" s="186"/>
      <c r="J105" s="230" t="s">
        <v>214</v>
      </c>
      <c r="K105" s="154">
        <v>133</v>
      </c>
      <c r="L105" s="169"/>
      <c r="M105" s="182">
        <v>8</v>
      </c>
      <c r="N105" s="182">
        <v>1</v>
      </c>
      <c r="O105" s="167">
        <v>6300000000</v>
      </c>
      <c r="P105" s="39">
        <v>0</v>
      </c>
      <c r="Q105" s="166"/>
      <c r="R105" s="165"/>
      <c r="S105" s="184"/>
      <c r="T105" s="184"/>
      <c r="U105" s="184"/>
      <c r="V105" s="184"/>
      <c r="W105" s="164"/>
      <c r="X105" s="163"/>
      <c r="Y105" s="181">
        <f>Y106</f>
        <v>46950.33</v>
      </c>
      <c r="Z105" s="181">
        <f>Z106</f>
        <v>2846328.66</v>
      </c>
      <c r="AA105" s="181">
        <f>AA106</f>
        <v>2266631</v>
      </c>
      <c r="AB105" s="37">
        <f>AB106</f>
        <v>2261050</v>
      </c>
      <c r="AC105" s="144"/>
    </row>
    <row r="106" spans="1:29" ht="47.25" customHeight="1" x14ac:dyDescent="0.25">
      <c r="A106" s="180"/>
      <c r="B106" s="187"/>
      <c r="C106" s="141"/>
      <c r="D106" s="186"/>
      <c r="E106" s="214"/>
      <c r="F106" s="390" t="s">
        <v>207</v>
      </c>
      <c r="G106" s="390"/>
      <c r="H106" s="390"/>
      <c r="I106" s="390"/>
      <c r="J106" s="391"/>
      <c r="K106" s="138">
        <v>133</v>
      </c>
      <c r="L106" s="169">
        <v>801</v>
      </c>
      <c r="M106" s="168">
        <v>8</v>
      </c>
      <c r="N106" s="168">
        <v>1</v>
      </c>
      <c r="O106" s="167">
        <v>6360000000</v>
      </c>
      <c r="P106" s="31">
        <v>0</v>
      </c>
      <c r="Q106" s="166"/>
      <c r="R106" s="165">
        <v>0</v>
      </c>
      <c r="S106" s="383"/>
      <c r="T106" s="383"/>
      <c r="U106" s="383"/>
      <c r="V106" s="383"/>
      <c r="W106" s="164">
        <v>0</v>
      </c>
      <c r="X106" s="163">
        <v>0</v>
      </c>
      <c r="Y106" s="162">
        <f>Y107+Y109</f>
        <v>46950.33</v>
      </c>
      <c r="Z106" s="162">
        <f>Z107+Z109+Z113</f>
        <v>2846328.66</v>
      </c>
      <c r="AA106" s="162">
        <f>AA107+AA109</f>
        <v>2266631</v>
      </c>
      <c r="AB106" s="134">
        <f>AB107+AB109</f>
        <v>2261050</v>
      </c>
      <c r="AC106" s="144"/>
    </row>
    <row r="107" spans="1:29" ht="84.75" customHeight="1" x14ac:dyDescent="0.2">
      <c r="A107" s="180"/>
      <c r="B107" s="187"/>
      <c r="C107" s="141"/>
      <c r="D107" s="186"/>
      <c r="E107" s="214"/>
      <c r="F107" s="173"/>
      <c r="G107" s="174"/>
      <c r="H107" s="174"/>
      <c r="I107" s="174"/>
      <c r="J107" s="173" t="s">
        <v>206</v>
      </c>
      <c r="K107" s="138">
        <v>133</v>
      </c>
      <c r="L107" s="169">
        <v>801</v>
      </c>
      <c r="M107" s="168">
        <v>8</v>
      </c>
      <c r="N107" s="168">
        <v>1</v>
      </c>
      <c r="O107" s="167">
        <v>6360075080</v>
      </c>
      <c r="P107" s="31">
        <v>0</v>
      </c>
      <c r="Q107" s="166"/>
      <c r="R107" s="165"/>
      <c r="S107" s="172"/>
      <c r="T107" s="172"/>
      <c r="U107" s="172"/>
      <c r="V107" s="172"/>
      <c r="W107" s="164"/>
      <c r="X107" s="163"/>
      <c r="Y107" s="162">
        <v>0</v>
      </c>
      <c r="Z107" s="162">
        <f>Z108</f>
        <v>1923240</v>
      </c>
      <c r="AA107" s="162">
        <f>AA108</f>
        <v>2261050</v>
      </c>
      <c r="AB107" s="135">
        <f>AB108</f>
        <v>2261050</v>
      </c>
      <c r="AC107" s="144" t="s">
        <v>192</v>
      </c>
    </row>
    <row r="108" spans="1:29" ht="20.25" customHeight="1" x14ac:dyDescent="0.25">
      <c r="A108" s="180"/>
      <c r="B108" s="187"/>
      <c r="C108" s="141"/>
      <c r="D108" s="186"/>
      <c r="E108" s="215"/>
      <c r="F108" s="173"/>
      <c r="G108" s="390" t="s">
        <v>37</v>
      </c>
      <c r="H108" s="390"/>
      <c r="I108" s="390"/>
      <c r="J108" s="391"/>
      <c r="K108" s="138">
        <v>133</v>
      </c>
      <c r="L108" s="169">
        <v>801</v>
      </c>
      <c r="M108" s="168">
        <v>8</v>
      </c>
      <c r="N108" s="168">
        <v>1</v>
      </c>
      <c r="O108" s="167">
        <v>6360075080</v>
      </c>
      <c r="P108" s="31" t="s">
        <v>254</v>
      </c>
      <c r="Q108" s="166"/>
      <c r="R108" s="165">
        <v>10000</v>
      </c>
      <c r="S108" s="383"/>
      <c r="T108" s="383"/>
      <c r="U108" s="383"/>
      <c r="V108" s="383"/>
      <c r="W108" s="164">
        <v>0</v>
      </c>
      <c r="X108" s="163">
        <v>0</v>
      </c>
      <c r="Y108" s="162">
        <v>0</v>
      </c>
      <c r="Z108" s="162">
        <v>1923240</v>
      </c>
      <c r="AA108" s="162">
        <v>2261050</v>
      </c>
      <c r="AB108" s="134">
        <v>2261050</v>
      </c>
      <c r="AC108" s="144"/>
    </row>
    <row r="109" spans="1:29" ht="65.25" customHeight="1" x14ac:dyDescent="0.2">
      <c r="A109" s="180"/>
      <c r="B109" s="187"/>
      <c r="C109" s="141"/>
      <c r="D109" s="186"/>
      <c r="E109" s="214"/>
      <c r="F109" s="173"/>
      <c r="G109" s="174"/>
      <c r="H109" s="174"/>
      <c r="I109" s="174"/>
      <c r="J109" s="173" t="s">
        <v>205</v>
      </c>
      <c r="K109" s="138">
        <v>133</v>
      </c>
      <c r="L109" s="169">
        <v>801</v>
      </c>
      <c r="M109" s="168">
        <v>8</v>
      </c>
      <c r="N109" s="168">
        <v>1</v>
      </c>
      <c r="O109" s="167">
        <v>6360095220</v>
      </c>
      <c r="P109" s="31">
        <v>0</v>
      </c>
      <c r="Q109" s="166"/>
      <c r="R109" s="165"/>
      <c r="S109" s="172"/>
      <c r="T109" s="172"/>
      <c r="U109" s="172"/>
      <c r="V109" s="172"/>
      <c r="W109" s="164"/>
      <c r="X109" s="163"/>
      <c r="Y109" s="162">
        <f>Y110</f>
        <v>46950.33</v>
      </c>
      <c r="Z109" s="162">
        <f>Z110</f>
        <v>585278.66</v>
      </c>
      <c r="AA109" s="162">
        <f>AA110</f>
        <v>5581</v>
      </c>
      <c r="AB109" s="135">
        <f>AB110</f>
        <v>0</v>
      </c>
      <c r="AC109" s="144" t="s">
        <v>192</v>
      </c>
    </row>
    <row r="110" spans="1:29" ht="42.75" customHeight="1" x14ac:dyDescent="0.25">
      <c r="A110" s="180"/>
      <c r="B110" s="187"/>
      <c r="C110" s="141"/>
      <c r="D110" s="186"/>
      <c r="E110" s="214"/>
      <c r="F110" s="390" t="s">
        <v>253</v>
      </c>
      <c r="G110" s="390"/>
      <c r="H110" s="390"/>
      <c r="I110" s="390"/>
      <c r="J110" s="391"/>
      <c r="K110" s="138">
        <v>133</v>
      </c>
      <c r="L110" s="169">
        <v>801</v>
      </c>
      <c r="M110" s="168">
        <v>8</v>
      </c>
      <c r="N110" s="168">
        <v>1</v>
      </c>
      <c r="O110" s="167">
        <v>6360095220</v>
      </c>
      <c r="P110" s="31">
        <v>240</v>
      </c>
      <c r="Q110" s="166"/>
      <c r="R110" s="165">
        <v>0</v>
      </c>
      <c r="S110" s="383"/>
      <c r="T110" s="383"/>
      <c r="U110" s="383"/>
      <c r="V110" s="383"/>
      <c r="W110" s="164">
        <v>0</v>
      </c>
      <c r="X110" s="163">
        <v>0</v>
      </c>
      <c r="Y110" s="162">
        <f>Y111+Y112</f>
        <v>46950.33</v>
      </c>
      <c r="Z110" s="162">
        <f>Z111+Z112</f>
        <v>585278.66</v>
      </c>
      <c r="AA110" s="162">
        <f>AA111+AA112</f>
        <v>5581</v>
      </c>
      <c r="AB110" s="134">
        <f>AB111+AB112</f>
        <v>0</v>
      </c>
      <c r="AC110" s="144"/>
    </row>
    <row r="111" spans="1:29" ht="33" customHeight="1" thickBot="1" x14ac:dyDescent="0.3">
      <c r="A111" s="180"/>
      <c r="B111" s="179"/>
      <c r="C111" s="178"/>
      <c r="D111" s="177"/>
      <c r="E111" s="176"/>
      <c r="F111" s="175"/>
      <c r="G111" s="390" t="s">
        <v>252</v>
      </c>
      <c r="H111" s="390"/>
      <c r="I111" s="390"/>
      <c r="J111" s="391"/>
      <c r="K111" s="138">
        <v>133</v>
      </c>
      <c r="L111" s="169">
        <v>801</v>
      </c>
      <c r="M111" s="168">
        <v>8</v>
      </c>
      <c r="N111" s="168">
        <v>1</v>
      </c>
      <c r="O111" s="167">
        <v>6360095220</v>
      </c>
      <c r="P111" s="31">
        <v>244</v>
      </c>
      <c r="Q111" s="166"/>
      <c r="R111" s="165">
        <v>10000</v>
      </c>
      <c r="S111" s="383"/>
      <c r="T111" s="383"/>
      <c r="U111" s="383"/>
      <c r="V111" s="383"/>
      <c r="W111" s="164">
        <v>0</v>
      </c>
      <c r="X111" s="163">
        <v>0</v>
      </c>
      <c r="Y111" s="162">
        <v>45254.17</v>
      </c>
      <c r="Z111" s="162">
        <v>385053.51</v>
      </c>
      <c r="AA111" s="162">
        <v>5581</v>
      </c>
      <c r="AB111" s="134">
        <v>0</v>
      </c>
      <c r="AC111" s="144"/>
    </row>
    <row r="112" spans="1:29" ht="23.25" customHeight="1" thickBot="1" x14ac:dyDescent="0.3">
      <c r="A112" s="151"/>
      <c r="B112" s="160"/>
      <c r="C112" s="159"/>
      <c r="D112" s="158"/>
      <c r="E112" s="157"/>
      <c r="F112" s="171"/>
      <c r="G112" s="170"/>
      <c r="H112" s="170"/>
      <c r="I112" s="170"/>
      <c r="J112" s="173" t="s">
        <v>251</v>
      </c>
      <c r="K112" s="138">
        <v>133</v>
      </c>
      <c r="L112" s="169"/>
      <c r="M112" s="168">
        <v>8</v>
      </c>
      <c r="N112" s="168">
        <v>1</v>
      </c>
      <c r="O112" s="167">
        <v>6360095220</v>
      </c>
      <c r="P112" s="31">
        <v>247</v>
      </c>
      <c r="Q112" s="166"/>
      <c r="R112" s="165"/>
      <c r="S112" s="172"/>
      <c r="T112" s="172"/>
      <c r="U112" s="172"/>
      <c r="V112" s="172"/>
      <c r="W112" s="164"/>
      <c r="X112" s="163"/>
      <c r="Y112" s="162">
        <v>1696.16</v>
      </c>
      <c r="Z112" s="162">
        <v>200225.15</v>
      </c>
      <c r="AA112" s="162">
        <v>0</v>
      </c>
      <c r="AB112" s="134">
        <v>0</v>
      </c>
      <c r="AC112" s="144"/>
    </row>
    <row r="113" spans="1:29" ht="42.75" customHeight="1" thickBot="1" x14ac:dyDescent="0.3">
      <c r="A113" s="151"/>
      <c r="B113" s="160"/>
      <c r="C113" s="159"/>
      <c r="D113" s="158"/>
      <c r="E113" s="157"/>
      <c r="F113" s="171"/>
      <c r="G113" s="170"/>
      <c r="H113" s="170"/>
      <c r="I113" s="170"/>
      <c r="J113" s="173" t="s">
        <v>250</v>
      </c>
      <c r="K113" s="138">
        <v>133</v>
      </c>
      <c r="L113" s="169"/>
      <c r="M113" s="168">
        <v>8</v>
      </c>
      <c r="N113" s="168">
        <v>1</v>
      </c>
      <c r="O113" s="167">
        <v>6360097030</v>
      </c>
      <c r="P113" s="31">
        <v>0</v>
      </c>
      <c r="Q113" s="166"/>
      <c r="R113" s="165"/>
      <c r="S113" s="172"/>
      <c r="T113" s="172"/>
      <c r="U113" s="172"/>
      <c r="V113" s="172"/>
      <c r="W113" s="164"/>
      <c r="X113" s="163"/>
      <c r="Y113" s="162">
        <v>0</v>
      </c>
      <c r="Z113" s="162">
        <f>Z114</f>
        <v>337810</v>
      </c>
      <c r="AA113" s="162">
        <f>AA114</f>
        <v>0</v>
      </c>
      <c r="AB113" s="134">
        <f>AB114</f>
        <v>0</v>
      </c>
      <c r="AC113" s="144"/>
    </row>
    <row r="114" spans="1:29" ht="18" customHeight="1" thickBot="1" x14ac:dyDescent="0.3">
      <c r="A114" s="151"/>
      <c r="B114" s="160"/>
      <c r="C114" s="159"/>
      <c r="D114" s="158"/>
      <c r="E114" s="157"/>
      <c r="F114" s="171"/>
      <c r="G114" s="170"/>
      <c r="H114" s="170"/>
      <c r="I114" s="170"/>
      <c r="J114" s="173" t="s">
        <v>37</v>
      </c>
      <c r="K114" s="138">
        <v>133</v>
      </c>
      <c r="L114" s="169"/>
      <c r="M114" s="168">
        <v>8</v>
      </c>
      <c r="N114" s="168">
        <v>1</v>
      </c>
      <c r="O114" s="167">
        <v>6360097030</v>
      </c>
      <c r="P114" s="31">
        <v>540</v>
      </c>
      <c r="Q114" s="166"/>
      <c r="R114" s="165"/>
      <c r="S114" s="172"/>
      <c r="T114" s="172"/>
      <c r="U114" s="172"/>
      <c r="V114" s="172"/>
      <c r="W114" s="164"/>
      <c r="X114" s="163"/>
      <c r="Y114" s="162">
        <v>0</v>
      </c>
      <c r="Z114" s="162">
        <v>337810</v>
      </c>
      <c r="AA114" s="162">
        <v>0</v>
      </c>
      <c r="AB114" s="134">
        <v>0</v>
      </c>
      <c r="AC114" s="144"/>
    </row>
    <row r="115" spans="1:29" ht="22.5" customHeight="1" thickBot="1" x14ac:dyDescent="0.25">
      <c r="A115" s="151"/>
      <c r="B115" s="160"/>
      <c r="C115" s="159"/>
      <c r="D115" s="158"/>
      <c r="E115" s="157"/>
      <c r="F115" s="157"/>
      <c r="G115" s="146"/>
      <c r="H115" s="146"/>
      <c r="I115" s="146"/>
      <c r="J115" s="161" t="s">
        <v>160</v>
      </c>
      <c r="K115" s="154">
        <v>133</v>
      </c>
      <c r="L115" s="139"/>
      <c r="M115" s="41">
        <v>10</v>
      </c>
      <c r="N115" s="41">
        <v>0</v>
      </c>
      <c r="O115" s="155">
        <v>0</v>
      </c>
      <c r="P115" s="39">
        <v>0</v>
      </c>
      <c r="Q115" s="138"/>
      <c r="R115" s="137"/>
      <c r="S115" s="172"/>
      <c r="T115" s="172"/>
      <c r="U115" s="172"/>
      <c r="V115" s="172"/>
      <c r="W115" s="172"/>
      <c r="X115" s="136"/>
      <c r="Y115" s="123">
        <f t="shared" ref="Y115:AB121" si="13">Y116</f>
        <v>-15537.38</v>
      </c>
      <c r="Z115" s="123">
        <f t="shared" si="13"/>
        <v>24462.62</v>
      </c>
      <c r="AA115" s="123">
        <f t="shared" si="13"/>
        <v>113000</v>
      </c>
      <c r="AB115" s="153">
        <f t="shared" si="13"/>
        <v>111000</v>
      </c>
      <c r="AC115" s="144"/>
    </row>
    <row r="116" spans="1:29" ht="18" customHeight="1" thickBot="1" x14ac:dyDescent="0.25">
      <c r="A116" s="151"/>
      <c r="B116" s="160"/>
      <c r="C116" s="159"/>
      <c r="D116" s="158"/>
      <c r="E116" s="157"/>
      <c r="F116" s="157"/>
      <c r="G116" s="146"/>
      <c r="H116" s="146"/>
      <c r="I116" s="146"/>
      <c r="J116" s="156" t="s">
        <v>201</v>
      </c>
      <c r="K116" s="154">
        <v>133</v>
      </c>
      <c r="L116" s="139"/>
      <c r="M116" s="41">
        <v>10</v>
      </c>
      <c r="N116" s="41">
        <v>1</v>
      </c>
      <c r="O116" s="155">
        <v>0</v>
      </c>
      <c r="P116" s="39">
        <v>0</v>
      </c>
      <c r="Q116" s="138"/>
      <c r="R116" s="137"/>
      <c r="S116" s="172"/>
      <c r="T116" s="172"/>
      <c r="U116" s="172"/>
      <c r="V116" s="172"/>
      <c r="W116" s="172"/>
      <c r="X116" s="136"/>
      <c r="Y116" s="123">
        <f>Y118</f>
        <v>-15537.38</v>
      </c>
      <c r="Z116" s="123">
        <f>Z118</f>
        <v>24462.62</v>
      </c>
      <c r="AA116" s="123">
        <f>AA118</f>
        <v>113000</v>
      </c>
      <c r="AB116" s="153">
        <f>AB118</f>
        <v>111000</v>
      </c>
      <c r="AC116" s="144"/>
    </row>
    <row r="117" spans="1:29" ht="56.25" customHeight="1" x14ac:dyDescent="0.2">
      <c r="A117" s="151"/>
      <c r="B117" s="152"/>
      <c r="C117" s="149"/>
      <c r="D117" s="148"/>
      <c r="E117" s="147"/>
      <c r="F117" s="147"/>
      <c r="G117" s="146"/>
      <c r="H117" s="146"/>
      <c r="I117" s="146"/>
      <c r="J117" s="230" t="s">
        <v>200</v>
      </c>
      <c r="K117" s="154">
        <v>133</v>
      </c>
      <c r="L117" s="139"/>
      <c r="M117" s="41">
        <v>10</v>
      </c>
      <c r="N117" s="41">
        <v>1</v>
      </c>
      <c r="O117" s="32">
        <v>6300000000</v>
      </c>
      <c r="P117" s="39">
        <v>0</v>
      </c>
      <c r="Q117" s="138"/>
      <c r="R117" s="137"/>
      <c r="S117" s="172"/>
      <c r="T117" s="172"/>
      <c r="U117" s="172"/>
      <c r="V117" s="172"/>
      <c r="W117" s="172"/>
      <c r="X117" s="136"/>
      <c r="Y117" s="123">
        <f>Y118</f>
        <v>-15537.38</v>
      </c>
      <c r="Z117" s="123">
        <f>Z118</f>
        <v>24462.62</v>
      </c>
      <c r="AA117" s="123">
        <f>AA118</f>
        <v>113000</v>
      </c>
      <c r="AB117" s="153">
        <f>AB118</f>
        <v>111000</v>
      </c>
      <c r="AC117" s="144"/>
    </row>
    <row r="118" spans="1:29" ht="48.75" customHeight="1" x14ac:dyDescent="0.25">
      <c r="A118" s="151"/>
      <c r="B118" s="152"/>
      <c r="C118" s="149"/>
      <c r="D118" s="148"/>
      <c r="E118" s="147"/>
      <c r="F118" s="147"/>
      <c r="G118" s="146"/>
      <c r="H118" s="146"/>
      <c r="I118" s="146"/>
      <c r="J118" s="145" t="s">
        <v>199</v>
      </c>
      <c r="K118" s="138">
        <v>133</v>
      </c>
      <c r="L118" s="139"/>
      <c r="M118" s="33">
        <v>10</v>
      </c>
      <c r="N118" s="33">
        <v>1</v>
      </c>
      <c r="O118" s="32">
        <v>6310000000</v>
      </c>
      <c r="P118" s="31">
        <v>0</v>
      </c>
      <c r="Q118" s="138"/>
      <c r="R118" s="137"/>
      <c r="S118" s="172"/>
      <c r="T118" s="172"/>
      <c r="U118" s="172"/>
      <c r="V118" s="172"/>
      <c r="W118" s="172"/>
      <c r="X118" s="136"/>
      <c r="Y118" s="135">
        <f t="shared" si="13"/>
        <v>-15537.38</v>
      </c>
      <c r="Z118" s="135">
        <f t="shared" si="13"/>
        <v>24462.62</v>
      </c>
      <c r="AA118" s="135">
        <f t="shared" si="13"/>
        <v>113000</v>
      </c>
      <c r="AB118" s="134">
        <f t="shared" si="13"/>
        <v>111000</v>
      </c>
      <c r="AC118" s="144"/>
    </row>
    <row r="119" spans="1:29" ht="36.75" customHeight="1" x14ac:dyDescent="0.25">
      <c r="A119" s="151"/>
      <c r="B119" s="152"/>
      <c r="C119" s="149"/>
      <c r="D119" s="148"/>
      <c r="E119" s="147"/>
      <c r="F119" s="147"/>
      <c r="G119" s="146"/>
      <c r="H119" s="146"/>
      <c r="I119" s="146"/>
      <c r="J119" s="145" t="s">
        <v>198</v>
      </c>
      <c r="K119" s="138">
        <v>133</v>
      </c>
      <c r="L119" s="139"/>
      <c r="M119" s="33">
        <v>10</v>
      </c>
      <c r="N119" s="33">
        <v>1</v>
      </c>
      <c r="O119" s="32">
        <v>6310025050</v>
      </c>
      <c r="P119" s="31">
        <v>0</v>
      </c>
      <c r="Q119" s="138"/>
      <c r="R119" s="137"/>
      <c r="S119" s="172"/>
      <c r="T119" s="172"/>
      <c r="U119" s="172"/>
      <c r="V119" s="172"/>
      <c r="W119" s="172"/>
      <c r="X119" s="136"/>
      <c r="Y119" s="135">
        <f t="shared" si="13"/>
        <v>-15537.38</v>
      </c>
      <c r="Z119" s="135">
        <f t="shared" si="13"/>
        <v>24462.62</v>
      </c>
      <c r="AA119" s="135">
        <f t="shared" si="13"/>
        <v>113000</v>
      </c>
      <c r="AB119" s="134">
        <f t="shared" si="13"/>
        <v>111000</v>
      </c>
      <c r="AC119" s="144" t="s">
        <v>192</v>
      </c>
    </row>
    <row r="120" spans="1:29" ht="24" customHeight="1" x14ac:dyDescent="0.25">
      <c r="A120" s="151"/>
      <c r="B120" s="150"/>
      <c r="C120" s="149"/>
      <c r="D120" s="148"/>
      <c r="E120" s="147"/>
      <c r="F120" s="147"/>
      <c r="G120" s="146"/>
      <c r="H120" s="146"/>
      <c r="I120" s="146"/>
      <c r="J120" s="145" t="s">
        <v>249</v>
      </c>
      <c r="K120" s="138">
        <v>133</v>
      </c>
      <c r="L120" s="139"/>
      <c r="M120" s="33">
        <v>10</v>
      </c>
      <c r="N120" s="33">
        <v>1</v>
      </c>
      <c r="O120" s="32">
        <v>6310025050</v>
      </c>
      <c r="P120" s="31">
        <v>300</v>
      </c>
      <c r="Q120" s="138"/>
      <c r="R120" s="137"/>
      <c r="S120" s="172"/>
      <c r="T120" s="172"/>
      <c r="U120" s="172"/>
      <c r="V120" s="172"/>
      <c r="W120" s="172"/>
      <c r="X120" s="136"/>
      <c r="Y120" s="135">
        <f t="shared" si="13"/>
        <v>-15537.38</v>
      </c>
      <c r="Z120" s="135">
        <f t="shared" si="13"/>
        <v>24462.62</v>
      </c>
      <c r="AA120" s="135">
        <f t="shared" si="13"/>
        <v>113000</v>
      </c>
      <c r="AB120" s="134">
        <f t="shared" si="13"/>
        <v>111000</v>
      </c>
      <c r="AC120" s="144"/>
    </row>
    <row r="121" spans="1:29" ht="24" customHeight="1" x14ac:dyDescent="0.25">
      <c r="A121" s="151"/>
      <c r="B121" s="150"/>
      <c r="C121" s="149"/>
      <c r="D121" s="148"/>
      <c r="E121" s="147"/>
      <c r="F121" s="147"/>
      <c r="G121" s="146"/>
      <c r="H121" s="146"/>
      <c r="I121" s="146"/>
      <c r="J121" s="145" t="s">
        <v>197</v>
      </c>
      <c r="K121" s="138">
        <v>133</v>
      </c>
      <c r="L121" s="139"/>
      <c r="M121" s="33">
        <v>10</v>
      </c>
      <c r="N121" s="33">
        <v>1</v>
      </c>
      <c r="O121" s="32">
        <v>6310025050</v>
      </c>
      <c r="P121" s="31">
        <v>310</v>
      </c>
      <c r="Q121" s="138"/>
      <c r="R121" s="137"/>
      <c r="S121" s="172"/>
      <c r="T121" s="172"/>
      <c r="U121" s="172"/>
      <c r="V121" s="172"/>
      <c r="W121" s="172"/>
      <c r="X121" s="136"/>
      <c r="Y121" s="135">
        <f t="shared" si="13"/>
        <v>-15537.38</v>
      </c>
      <c r="Z121" s="135">
        <f t="shared" si="13"/>
        <v>24462.62</v>
      </c>
      <c r="AA121" s="135">
        <f t="shared" si="13"/>
        <v>113000</v>
      </c>
      <c r="AB121" s="134">
        <f t="shared" si="13"/>
        <v>111000</v>
      </c>
      <c r="AC121" s="144"/>
    </row>
    <row r="122" spans="1:29" ht="27.75" customHeight="1" x14ac:dyDescent="0.25">
      <c r="A122" s="143"/>
      <c r="B122" s="142"/>
      <c r="C122" s="141"/>
      <c r="D122" s="186"/>
      <c r="E122" s="215"/>
      <c r="F122" s="215"/>
      <c r="G122" s="140"/>
      <c r="H122" s="140"/>
      <c r="I122" s="140"/>
      <c r="J122" s="174" t="s">
        <v>248</v>
      </c>
      <c r="K122" s="138">
        <v>133</v>
      </c>
      <c r="L122" s="139"/>
      <c r="M122" s="33">
        <v>10</v>
      </c>
      <c r="N122" s="33">
        <v>1</v>
      </c>
      <c r="O122" s="32">
        <v>6310025050</v>
      </c>
      <c r="P122" s="31">
        <v>312</v>
      </c>
      <c r="Q122" s="138"/>
      <c r="R122" s="137"/>
      <c r="S122" s="172"/>
      <c r="T122" s="172"/>
      <c r="U122" s="172"/>
      <c r="V122" s="172"/>
      <c r="W122" s="172"/>
      <c r="X122" s="136"/>
      <c r="Y122" s="135">
        <v>-15537.38</v>
      </c>
      <c r="Z122" s="135">
        <v>24462.62</v>
      </c>
      <c r="AA122" s="135">
        <v>113000</v>
      </c>
      <c r="AB122" s="134">
        <v>111000</v>
      </c>
      <c r="AC122" s="133" t="s">
        <v>192</v>
      </c>
    </row>
    <row r="123" spans="1:29" ht="12.75" customHeight="1" thickBot="1" x14ac:dyDescent="0.25">
      <c r="A123" s="112"/>
      <c r="B123" s="132"/>
      <c r="C123" s="131"/>
      <c r="D123" s="131"/>
      <c r="E123" s="131"/>
      <c r="F123" s="131"/>
      <c r="G123" s="131"/>
      <c r="H123" s="131"/>
      <c r="I123" s="131"/>
      <c r="J123" s="130" t="s">
        <v>158</v>
      </c>
      <c r="K123" s="128"/>
      <c r="L123" s="129">
        <v>0</v>
      </c>
      <c r="M123" s="128"/>
      <c r="N123" s="128"/>
      <c r="O123" s="127"/>
      <c r="P123" s="127"/>
      <c r="Q123" s="126"/>
      <c r="R123" s="125">
        <v>10000</v>
      </c>
      <c r="S123" s="184"/>
      <c r="T123" s="184"/>
      <c r="U123" s="184"/>
      <c r="V123" s="184"/>
      <c r="W123" s="184">
        <v>0</v>
      </c>
      <c r="X123" s="124">
        <v>0</v>
      </c>
      <c r="Y123" s="123">
        <v>84750</v>
      </c>
      <c r="Z123" s="123">
        <f>Z12+Z34+Z52+Z62+Z74+Z88+Z103+Z115</f>
        <v>8254858.7800000003</v>
      </c>
      <c r="AA123" s="123">
        <f>AA12+AA52+AA62+AA74+AA88+AA103+AA115</f>
        <v>6625300</v>
      </c>
      <c r="AB123" s="37">
        <f>AB12+AB52+AB62+AB74+AB88+AB103+AB115</f>
        <v>6860200</v>
      </c>
      <c r="AC123" s="122" t="s">
        <v>192</v>
      </c>
    </row>
    <row r="124" spans="1:29" ht="12.75" customHeight="1" x14ac:dyDescent="0.2">
      <c r="A124" s="112"/>
      <c r="B124" s="121"/>
      <c r="C124" s="121"/>
      <c r="D124" s="121"/>
      <c r="E124" s="121"/>
      <c r="F124" s="121"/>
      <c r="G124" s="121"/>
      <c r="H124" s="121"/>
      <c r="I124" s="121"/>
      <c r="J124" s="121"/>
      <c r="K124" s="119"/>
      <c r="L124" s="119"/>
      <c r="M124" s="119"/>
      <c r="N124" s="119"/>
      <c r="O124" s="120"/>
      <c r="P124" s="120"/>
      <c r="Q124" s="119"/>
      <c r="R124" s="116"/>
      <c r="S124" s="118"/>
      <c r="T124" s="118"/>
      <c r="U124" s="118"/>
      <c r="V124" s="118"/>
      <c r="W124" s="118"/>
      <c r="X124" s="116"/>
      <c r="Y124" s="117"/>
      <c r="Z124" s="116"/>
      <c r="AA124" s="116"/>
      <c r="AB124" s="116"/>
      <c r="AC124" s="110"/>
    </row>
    <row r="125" spans="1:29" ht="12.75" customHeight="1" x14ac:dyDescent="0.2">
      <c r="A125" s="112"/>
      <c r="B125" s="115"/>
      <c r="C125" s="115"/>
      <c r="D125" s="115"/>
      <c r="E125" s="115"/>
      <c r="F125" s="115"/>
      <c r="G125" s="115"/>
      <c r="H125" s="115"/>
      <c r="I125" s="115"/>
      <c r="J125" s="115"/>
      <c r="K125" s="60"/>
      <c r="L125" s="60"/>
      <c r="M125" s="60"/>
      <c r="N125" s="60"/>
      <c r="O125" s="65"/>
      <c r="P125" s="65"/>
      <c r="Q125" s="60"/>
      <c r="R125" s="60"/>
      <c r="S125" s="60"/>
      <c r="T125" s="60"/>
      <c r="U125" s="60"/>
      <c r="V125" s="60"/>
      <c r="W125" s="60"/>
      <c r="X125" s="114"/>
      <c r="Y125" s="114"/>
      <c r="Z125" s="114"/>
      <c r="AA125" s="114"/>
      <c r="AB125" s="114"/>
    </row>
    <row r="126" spans="1:29" ht="12.75" customHeight="1" x14ac:dyDescent="0.2">
      <c r="A126" s="112"/>
      <c r="B126" s="115"/>
      <c r="C126" s="115"/>
      <c r="D126" s="115"/>
      <c r="E126" s="115"/>
      <c r="F126" s="115"/>
      <c r="G126" s="115"/>
      <c r="H126" s="115"/>
      <c r="I126" s="115" t="s">
        <v>247</v>
      </c>
      <c r="J126" s="115"/>
      <c r="K126" s="60"/>
      <c r="L126" s="60"/>
      <c r="M126" s="60"/>
      <c r="N126" s="60"/>
      <c r="O126" s="65"/>
      <c r="P126" s="65"/>
      <c r="Q126" s="60"/>
      <c r="R126" s="60"/>
      <c r="S126" s="114"/>
      <c r="T126" s="114"/>
      <c r="U126" s="114"/>
      <c r="V126" s="114"/>
      <c r="W126" s="114"/>
      <c r="X126" s="113"/>
      <c r="Y126" s="113"/>
      <c r="Z126" s="113"/>
      <c r="AA126" s="113"/>
      <c r="AB126" s="113"/>
    </row>
    <row r="127" spans="1:29" ht="12.75" customHeight="1" x14ac:dyDescent="0.2">
      <c r="A127" s="112"/>
      <c r="B127" s="115"/>
      <c r="C127" s="115"/>
      <c r="D127" s="115"/>
      <c r="E127" s="115"/>
      <c r="F127" s="115"/>
      <c r="G127" s="115"/>
      <c r="H127" s="115"/>
      <c r="I127" s="115"/>
      <c r="J127" s="115"/>
      <c r="K127" s="60"/>
      <c r="L127" s="60"/>
      <c r="M127" s="60"/>
      <c r="N127" s="60"/>
      <c r="O127" s="65"/>
      <c r="P127" s="65"/>
      <c r="Q127" s="60"/>
      <c r="R127" s="60"/>
      <c r="S127" s="114"/>
      <c r="T127" s="114"/>
      <c r="U127" s="114"/>
      <c r="V127" s="114"/>
      <c r="W127" s="114"/>
      <c r="X127" s="113"/>
      <c r="Y127" s="113"/>
      <c r="Z127" s="113"/>
      <c r="AA127" s="113"/>
      <c r="AB127" s="113"/>
    </row>
    <row r="128" spans="1:29" ht="12.75" customHeight="1" x14ac:dyDescent="0.2">
      <c r="A128" s="112"/>
      <c r="B128" s="115"/>
      <c r="C128" s="115"/>
      <c r="D128" s="115"/>
      <c r="E128" s="115"/>
      <c r="F128" s="115"/>
      <c r="G128" s="115"/>
      <c r="H128" s="115"/>
      <c r="I128" s="115" t="s">
        <v>247</v>
      </c>
      <c r="J128" s="115"/>
      <c r="K128" s="60"/>
      <c r="L128" s="60"/>
      <c r="M128" s="60"/>
      <c r="N128" s="60"/>
      <c r="O128" s="65"/>
      <c r="P128" s="65"/>
      <c r="Q128" s="60"/>
      <c r="R128" s="60"/>
      <c r="S128" s="114"/>
      <c r="T128" s="114"/>
      <c r="U128" s="114"/>
      <c r="V128" s="114"/>
      <c r="W128" s="114"/>
      <c r="X128" s="113"/>
      <c r="Y128" s="113"/>
      <c r="Z128" s="113"/>
      <c r="AA128" s="113"/>
      <c r="AB128" s="113"/>
    </row>
    <row r="129" spans="1:28" ht="12.75" customHeight="1" x14ac:dyDescent="0.2">
      <c r="A129" s="112"/>
      <c r="B129" s="115"/>
      <c r="C129" s="115"/>
      <c r="D129" s="115"/>
      <c r="E129" s="115"/>
      <c r="F129" s="115"/>
      <c r="G129" s="115"/>
      <c r="H129" s="115"/>
      <c r="I129" s="115"/>
      <c r="J129" s="115"/>
      <c r="K129" s="60"/>
      <c r="L129" s="60"/>
      <c r="M129" s="60"/>
      <c r="N129" s="60"/>
      <c r="O129" s="65"/>
      <c r="P129" s="65"/>
      <c r="Q129" s="60"/>
      <c r="R129" s="60"/>
      <c r="S129" s="114"/>
      <c r="T129" s="114"/>
      <c r="U129" s="114"/>
      <c r="V129" s="114"/>
      <c r="W129" s="114"/>
      <c r="X129" s="113"/>
      <c r="Y129" s="113"/>
      <c r="Z129" s="113"/>
      <c r="AA129" s="113"/>
      <c r="AB129" s="113"/>
    </row>
    <row r="130" spans="1:28" ht="12.75" customHeight="1" x14ac:dyDescent="0.2">
      <c r="A130" s="112"/>
      <c r="B130" s="115"/>
      <c r="C130" s="115"/>
      <c r="D130" s="115"/>
      <c r="E130" s="115"/>
      <c r="F130" s="115"/>
      <c r="G130" s="115"/>
      <c r="H130" s="115"/>
      <c r="I130" s="115"/>
      <c r="J130" s="115"/>
      <c r="K130" s="60"/>
      <c r="L130" s="60"/>
      <c r="M130" s="60"/>
      <c r="N130" s="60"/>
      <c r="O130" s="65"/>
      <c r="P130" s="65"/>
      <c r="Q130" s="60"/>
      <c r="R130" s="60"/>
      <c r="S130" s="114"/>
      <c r="T130" s="114"/>
      <c r="U130" s="114"/>
      <c r="V130" s="114"/>
      <c r="W130" s="114"/>
      <c r="X130" s="113"/>
      <c r="Y130" s="113"/>
      <c r="Z130" s="113"/>
      <c r="AA130" s="113"/>
      <c r="AB130" s="113"/>
    </row>
    <row r="131" spans="1:28" x14ac:dyDescent="0.2">
      <c r="A131" s="112"/>
      <c r="B131" s="115"/>
      <c r="C131" s="115"/>
      <c r="D131" s="115"/>
      <c r="E131" s="115"/>
      <c r="F131" s="115"/>
      <c r="G131" s="115"/>
      <c r="H131" s="115"/>
      <c r="I131" s="115"/>
      <c r="J131" s="115"/>
      <c r="K131" s="60"/>
      <c r="L131" s="60"/>
      <c r="M131" s="60"/>
      <c r="N131" s="60"/>
      <c r="O131" s="65"/>
      <c r="P131" s="65"/>
      <c r="Q131" s="60"/>
      <c r="R131" s="60"/>
      <c r="S131" s="114"/>
      <c r="T131" s="114"/>
      <c r="U131" s="114"/>
      <c r="V131" s="114"/>
      <c r="W131" s="114"/>
      <c r="X131" s="113"/>
      <c r="Y131" s="113"/>
      <c r="Z131" s="113"/>
      <c r="AA131" s="113"/>
      <c r="AB131" s="113"/>
    </row>
    <row r="132" spans="1:28" ht="15.75" x14ac:dyDescent="0.2">
      <c r="A132" s="112"/>
      <c r="B132" s="111"/>
      <c r="C132" s="111"/>
      <c r="D132" s="111"/>
      <c r="E132" s="111"/>
      <c r="F132" s="111"/>
      <c r="G132" s="111"/>
      <c r="H132" s="111"/>
      <c r="I132" s="111"/>
      <c r="J132" s="111"/>
      <c r="K132" s="60"/>
      <c r="L132" s="60"/>
      <c r="M132" s="60"/>
      <c r="N132" s="60"/>
      <c r="O132" s="65"/>
      <c r="P132" s="65"/>
      <c r="Q132" s="60"/>
      <c r="R132" s="60"/>
      <c r="S132" s="110"/>
      <c r="T132" s="110"/>
      <c r="U132" s="110"/>
      <c r="V132" s="110"/>
      <c r="W132" s="110"/>
    </row>
  </sheetData>
  <mergeCells count="71">
    <mergeCell ref="Z3:AB3"/>
    <mergeCell ref="AA4:AB4"/>
    <mergeCell ref="B10:J10"/>
    <mergeCell ref="B11:J11"/>
    <mergeCell ref="S11:V11"/>
    <mergeCell ref="J5:AB5"/>
    <mergeCell ref="J6:AB6"/>
    <mergeCell ref="B8:U8"/>
    <mergeCell ref="S12:V12"/>
    <mergeCell ref="E22:J22"/>
    <mergeCell ref="S22:V22"/>
    <mergeCell ref="G19:J19"/>
    <mergeCell ref="S19:V19"/>
    <mergeCell ref="D13:J13"/>
    <mergeCell ref="S13:V13"/>
    <mergeCell ref="F16:J16"/>
    <mergeCell ref="S16:V16"/>
    <mergeCell ref="G111:J111"/>
    <mergeCell ref="S111:V111"/>
    <mergeCell ref="G56:J56"/>
    <mergeCell ref="S56:V56"/>
    <mergeCell ref="F110:J110"/>
    <mergeCell ref="D104:J104"/>
    <mergeCell ref="S104:V104"/>
    <mergeCell ref="D94:J94"/>
    <mergeCell ref="B88:J88"/>
    <mergeCell ref="S110:V110"/>
    <mergeCell ref="S96:V96"/>
    <mergeCell ref="G99:J99"/>
    <mergeCell ref="S99:V99"/>
    <mergeCell ref="B103:J103"/>
    <mergeCell ref="S103:V103"/>
    <mergeCell ref="F96:J96"/>
    <mergeCell ref="G108:J108"/>
    <mergeCell ref="S108:V108"/>
    <mergeCell ref="F106:J106"/>
    <mergeCell ref="S106:V106"/>
    <mergeCell ref="D63:J63"/>
    <mergeCell ref="S63:V63"/>
    <mergeCell ref="G80:J80"/>
    <mergeCell ref="S80:V80"/>
    <mergeCell ref="S88:V88"/>
    <mergeCell ref="S78:V78"/>
    <mergeCell ref="AA2:AB2"/>
    <mergeCell ref="E77:J77"/>
    <mergeCell ref="S77:V77"/>
    <mergeCell ref="G68:J68"/>
    <mergeCell ref="S68:V68"/>
    <mergeCell ref="G61:J61"/>
    <mergeCell ref="S23:V23"/>
    <mergeCell ref="S52:V52"/>
    <mergeCell ref="G27:J27"/>
    <mergeCell ref="S27:V27"/>
    <mergeCell ref="F55:J55"/>
    <mergeCell ref="S55:V55"/>
    <mergeCell ref="D53:J53"/>
    <mergeCell ref="S53:V53"/>
    <mergeCell ref="S61:V61"/>
    <mergeCell ref="B12:J12"/>
    <mergeCell ref="S94:V94"/>
    <mergeCell ref="F65:J65"/>
    <mergeCell ref="S65:V65"/>
    <mergeCell ref="F78:J78"/>
    <mergeCell ref="B74:J74"/>
    <mergeCell ref="S74:V74"/>
    <mergeCell ref="B62:J62"/>
    <mergeCell ref="S62:V62"/>
    <mergeCell ref="S24:V24"/>
    <mergeCell ref="F23:J23"/>
    <mergeCell ref="G24:J24"/>
    <mergeCell ref="B52:J52"/>
  </mergeCells>
  <pageMargins left="0.23622047244094491" right="0.23622047244094491" top="0.74803149606299213" bottom="0.74803149606299213" header="0.31496062992125984" footer="0.31496062992125984"/>
  <pageSetup paperSize="9" scale="85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0"/>
  <sheetViews>
    <sheetView showGridLines="0" tabSelected="1" zoomScale="106" zoomScaleNormal="106" workbookViewId="0">
      <selection sqref="A1:XFD1048576"/>
    </sheetView>
  </sheetViews>
  <sheetFormatPr defaultColWidth="9.140625" defaultRowHeight="12.75" x14ac:dyDescent="0.2"/>
  <cols>
    <col min="1" max="1" width="1.28515625" style="263" customWidth="1"/>
    <col min="2" max="5" width="0.5703125" style="263" hidden="1" customWidth="1"/>
    <col min="6" max="6" width="0.85546875" style="263" hidden="1" customWidth="1"/>
    <col min="7" max="9" width="0.7109375" style="263" hidden="1" customWidth="1"/>
    <col min="10" max="10" width="0.5703125" style="263" hidden="1" customWidth="1"/>
    <col min="11" max="11" width="38.5703125" style="263" customWidth="1"/>
    <col min="12" max="12" width="13.7109375" style="263" customWidth="1"/>
    <col min="13" max="15" width="7.140625" style="263" customWidth="1"/>
    <col min="16" max="19" width="0" style="263" hidden="1" customWidth="1"/>
    <col min="20" max="20" width="11.28515625" style="263" bestFit="1" customWidth="1"/>
    <col min="21" max="21" width="12.7109375" style="263" customWidth="1"/>
    <col min="22" max="22" width="11.85546875" style="263" customWidth="1"/>
    <col min="23" max="23" width="13.28515625" style="263" customWidth="1"/>
    <col min="24" max="234" width="9.140625" style="262" customWidth="1"/>
    <col min="235" max="16384" width="9.140625" style="262"/>
  </cols>
  <sheetData>
    <row r="1" spans="1:23" ht="78.75" customHeight="1" x14ac:dyDescent="0.2">
      <c r="A1" s="333"/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45"/>
      <c r="P1" s="421" t="s">
        <v>344</v>
      </c>
      <c r="Q1" s="422"/>
      <c r="R1" s="422"/>
      <c r="S1" s="345"/>
      <c r="T1" s="345"/>
      <c r="U1" s="412" t="s">
        <v>349</v>
      </c>
      <c r="V1" s="412"/>
      <c r="W1" s="333"/>
    </row>
    <row r="2" spans="1:23" ht="15" customHeight="1" x14ac:dyDescent="0.2">
      <c r="A2" s="333"/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412" t="s">
        <v>343</v>
      </c>
      <c r="P2" s="412"/>
      <c r="Q2" s="412"/>
      <c r="R2" s="412"/>
      <c r="S2" s="412"/>
      <c r="T2" s="412"/>
      <c r="U2" s="412"/>
      <c r="V2" s="412"/>
      <c r="W2" s="333"/>
    </row>
    <row r="3" spans="1:23" ht="15" customHeight="1" x14ac:dyDescent="0.2">
      <c r="A3" s="333"/>
      <c r="B3" s="333"/>
      <c r="C3" s="333"/>
      <c r="D3" s="333"/>
      <c r="E3" s="333"/>
      <c r="F3" s="333"/>
      <c r="G3" s="333"/>
      <c r="H3" s="333"/>
      <c r="I3" s="333"/>
      <c r="J3" s="333"/>
      <c r="K3" s="345"/>
      <c r="L3" s="345"/>
      <c r="M3" s="345"/>
      <c r="N3" s="345"/>
      <c r="O3" s="418" t="s">
        <v>342</v>
      </c>
      <c r="P3" s="418"/>
      <c r="Q3" s="418"/>
      <c r="R3" s="418"/>
      <c r="S3" s="418"/>
      <c r="T3" s="418"/>
      <c r="U3" s="418"/>
      <c r="V3" s="418"/>
      <c r="W3" s="418"/>
    </row>
    <row r="4" spans="1:23" ht="15" customHeight="1" x14ac:dyDescent="0.25">
      <c r="A4" s="333"/>
      <c r="B4" s="333"/>
      <c r="C4" s="333"/>
      <c r="D4" s="333"/>
      <c r="E4" s="333"/>
      <c r="F4" s="333"/>
      <c r="G4" s="333"/>
      <c r="H4" s="333"/>
      <c r="I4" s="333"/>
      <c r="J4" s="333"/>
      <c r="K4" s="333"/>
      <c r="L4" s="333"/>
      <c r="M4" s="344"/>
      <c r="N4" s="333"/>
      <c r="O4" s="345"/>
      <c r="P4" s="345"/>
      <c r="Q4" s="345"/>
      <c r="R4" s="345"/>
      <c r="S4" s="345"/>
      <c r="T4" s="345"/>
      <c r="U4" s="419"/>
      <c r="V4" s="418"/>
      <c r="W4" s="418"/>
    </row>
    <row r="5" spans="1:23" ht="12.75" customHeight="1" x14ac:dyDescent="0.2">
      <c r="A5" s="340" t="s">
        <v>341</v>
      </c>
      <c r="B5" s="342"/>
      <c r="C5" s="342"/>
      <c r="D5" s="342"/>
      <c r="E5" s="342"/>
      <c r="F5" s="342"/>
      <c r="G5" s="342"/>
      <c r="H5" s="342"/>
      <c r="I5" s="342"/>
      <c r="J5" s="342"/>
      <c r="K5" s="342"/>
      <c r="L5" s="342"/>
      <c r="M5" s="342"/>
      <c r="N5" s="342"/>
      <c r="O5" s="342"/>
      <c r="P5" s="341"/>
      <c r="Q5" s="341"/>
      <c r="R5" s="333"/>
      <c r="S5" s="333"/>
      <c r="T5" s="333"/>
      <c r="U5" s="333"/>
      <c r="V5" s="333"/>
      <c r="W5" s="333"/>
    </row>
    <row r="6" spans="1:23" ht="12.75" customHeight="1" x14ac:dyDescent="0.2">
      <c r="A6" s="343" t="s">
        <v>340</v>
      </c>
      <c r="B6" s="342"/>
      <c r="C6" s="342"/>
      <c r="D6" s="342"/>
      <c r="E6" s="342"/>
      <c r="F6" s="342"/>
      <c r="G6" s="342"/>
      <c r="H6" s="342"/>
      <c r="I6" s="342"/>
      <c r="J6" s="342"/>
      <c r="K6" s="342"/>
      <c r="L6" s="342"/>
      <c r="M6" s="342"/>
      <c r="N6" s="342"/>
      <c r="O6" s="342"/>
      <c r="P6" s="341"/>
      <c r="Q6" s="341"/>
      <c r="R6" s="334"/>
      <c r="S6" s="333"/>
      <c r="T6" s="333"/>
      <c r="U6" s="333"/>
      <c r="V6" s="333"/>
      <c r="W6" s="333"/>
    </row>
    <row r="7" spans="1:23" ht="12.75" customHeight="1" x14ac:dyDescent="0.2">
      <c r="A7" s="340" t="s">
        <v>339</v>
      </c>
      <c r="B7" s="340"/>
      <c r="C7" s="340"/>
      <c r="D7" s="340"/>
      <c r="E7" s="340"/>
      <c r="F7" s="340"/>
      <c r="G7" s="340"/>
      <c r="H7" s="340"/>
      <c r="I7" s="340"/>
      <c r="J7" s="340"/>
      <c r="K7" s="340"/>
      <c r="L7" s="340"/>
      <c r="M7" s="340"/>
      <c r="N7" s="340"/>
      <c r="O7" s="340"/>
      <c r="P7" s="340"/>
      <c r="Q7" s="340"/>
      <c r="R7" s="340"/>
      <c r="S7" s="333"/>
      <c r="T7" s="333"/>
      <c r="U7" s="333"/>
      <c r="V7" s="333"/>
      <c r="W7" s="333"/>
    </row>
    <row r="8" spans="1:23" ht="11.25" customHeight="1" x14ac:dyDescent="0.2">
      <c r="A8" s="340" t="s">
        <v>338</v>
      </c>
      <c r="B8" s="340"/>
      <c r="C8" s="340"/>
      <c r="D8" s="340"/>
      <c r="E8" s="340"/>
      <c r="F8" s="340"/>
      <c r="G8" s="340"/>
      <c r="H8" s="340"/>
      <c r="I8" s="340"/>
      <c r="J8" s="340"/>
      <c r="K8" s="339"/>
      <c r="L8" s="339"/>
      <c r="M8" s="339"/>
      <c r="N8" s="339"/>
      <c r="O8" s="339"/>
      <c r="P8" s="339"/>
      <c r="Q8" s="339"/>
      <c r="R8" s="339"/>
      <c r="S8" s="338"/>
      <c r="T8" s="338"/>
      <c r="U8" s="338"/>
      <c r="V8" s="333"/>
      <c r="W8" s="333"/>
    </row>
    <row r="9" spans="1:23" ht="24.75" customHeight="1" x14ac:dyDescent="0.2">
      <c r="A9" s="337"/>
      <c r="B9" s="336"/>
      <c r="C9" s="336"/>
      <c r="D9" s="336"/>
      <c r="E9" s="336"/>
      <c r="F9" s="336"/>
      <c r="G9" s="336"/>
      <c r="H9" s="336"/>
      <c r="I9" s="336"/>
      <c r="J9" s="336"/>
      <c r="K9" s="336"/>
      <c r="L9" s="336"/>
      <c r="M9" s="336"/>
      <c r="N9" s="336"/>
      <c r="O9" s="333"/>
      <c r="P9" s="333"/>
      <c r="Q9" s="335"/>
      <c r="R9" s="334"/>
      <c r="S9" s="333"/>
      <c r="T9" s="333"/>
      <c r="U9" s="333"/>
      <c r="V9" s="333"/>
      <c r="W9" s="333" t="s">
        <v>30</v>
      </c>
    </row>
    <row r="10" spans="1:23" ht="3" customHeight="1" thickBot="1" x14ac:dyDescent="0.25">
      <c r="A10" s="332"/>
      <c r="B10" s="330"/>
      <c r="C10" s="330"/>
      <c r="D10" s="330"/>
      <c r="E10" s="330"/>
      <c r="F10" s="330"/>
      <c r="G10" s="330"/>
      <c r="H10" s="330"/>
      <c r="I10" s="330"/>
      <c r="J10" s="330"/>
      <c r="K10" s="331"/>
      <c r="L10" s="330"/>
      <c r="M10" s="330"/>
      <c r="N10" s="330"/>
      <c r="O10" s="330"/>
      <c r="P10" s="331"/>
      <c r="Q10" s="331"/>
      <c r="R10" s="331" t="s">
        <v>337</v>
      </c>
      <c r="S10" s="331"/>
      <c r="T10" s="331"/>
      <c r="U10" s="331"/>
      <c r="V10" s="331"/>
      <c r="W10" s="331"/>
    </row>
    <row r="11" spans="1:23" ht="24" customHeight="1" thickBot="1" x14ac:dyDescent="0.25">
      <c r="A11" s="330"/>
      <c r="B11" s="413" t="s">
        <v>243</v>
      </c>
      <c r="C11" s="414"/>
      <c r="D11" s="414"/>
      <c r="E11" s="414"/>
      <c r="F11" s="414"/>
      <c r="G11" s="414"/>
      <c r="H11" s="414"/>
      <c r="I11" s="414"/>
      <c r="J11" s="414"/>
      <c r="K11" s="415"/>
      <c r="L11" s="329" t="s">
        <v>281</v>
      </c>
      <c r="M11" s="329" t="s">
        <v>190</v>
      </c>
      <c r="N11" s="329" t="s">
        <v>189</v>
      </c>
      <c r="O11" s="329" t="s">
        <v>280</v>
      </c>
      <c r="P11" s="329" t="s">
        <v>336</v>
      </c>
      <c r="Q11" s="328" t="s">
        <v>335</v>
      </c>
      <c r="R11" s="328" t="s">
        <v>334</v>
      </c>
      <c r="S11" s="328" t="s">
        <v>333</v>
      </c>
      <c r="T11" s="328" t="s">
        <v>155</v>
      </c>
      <c r="U11" s="328">
        <v>2022</v>
      </c>
      <c r="V11" s="328">
        <v>2023</v>
      </c>
      <c r="W11" s="327">
        <v>2024</v>
      </c>
    </row>
    <row r="12" spans="1:23" ht="84.75" customHeight="1" x14ac:dyDescent="0.2">
      <c r="A12" s="271"/>
      <c r="B12" s="423" t="s">
        <v>332</v>
      </c>
      <c r="C12" s="424"/>
      <c r="D12" s="424"/>
      <c r="E12" s="424"/>
      <c r="F12" s="424"/>
      <c r="G12" s="424"/>
      <c r="H12" s="424"/>
      <c r="I12" s="424"/>
      <c r="J12" s="424"/>
      <c r="K12" s="424"/>
      <c r="L12" s="326" t="s">
        <v>331</v>
      </c>
      <c r="M12" s="325">
        <v>0</v>
      </c>
      <c r="N12" s="325">
        <v>0</v>
      </c>
      <c r="O12" s="324">
        <v>0</v>
      </c>
      <c r="P12" s="323"/>
      <c r="Q12" s="322">
        <v>5714000</v>
      </c>
      <c r="R12" s="322">
        <v>5312481</v>
      </c>
      <c r="S12" s="322">
        <v>5237700</v>
      </c>
      <c r="T12" s="321">
        <v>0</v>
      </c>
      <c r="U12" s="320">
        <v>8153451.2800000003</v>
      </c>
      <c r="V12" s="319">
        <f>V13+V37+V43+V48+V53+V62</f>
        <v>6604181</v>
      </c>
      <c r="W12" s="318">
        <v>6843200</v>
      </c>
    </row>
    <row r="13" spans="1:23" ht="58.5" customHeight="1" x14ac:dyDescent="0.2">
      <c r="A13" s="271"/>
      <c r="B13" s="298"/>
      <c r="C13" s="417" t="s">
        <v>330</v>
      </c>
      <c r="D13" s="417"/>
      <c r="E13" s="417"/>
      <c r="F13" s="417"/>
      <c r="G13" s="417"/>
      <c r="H13" s="417"/>
      <c r="I13" s="417"/>
      <c r="J13" s="417"/>
      <c r="K13" s="417"/>
      <c r="L13" s="281">
        <v>6310000000</v>
      </c>
      <c r="M13" s="280">
        <v>0</v>
      </c>
      <c r="N13" s="280">
        <v>0</v>
      </c>
      <c r="O13" s="279">
        <v>0</v>
      </c>
      <c r="P13" s="278"/>
      <c r="Q13" s="273">
        <v>2467399.86</v>
      </c>
      <c r="R13" s="273">
        <v>2336000</v>
      </c>
      <c r="S13" s="273">
        <v>2240700</v>
      </c>
      <c r="T13" s="273">
        <f>T14</f>
        <v>-88324.74</v>
      </c>
      <c r="U13" s="273">
        <v>2735590.58</v>
      </c>
      <c r="V13" s="274">
        <f>V14+V18+V30+V33</f>
        <v>3358950</v>
      </c>
      <c r="W13" s="294">
        <f>W14+W18+W30+W33</f>
        <v>3206350</v>
      </c>
    </row>
    <row r="14" spans="1:23" ht="21.75" customHeight="1" x14ac:dyDescent="0.2">
      <c r="A14" s="271"/>
      <c r="B14" s="416" t="s">
        <v>242</v>
      </c>
      <c r="C14" s="417"/>
      <c r="D14" s="417"/>
      <c r="E14" s="417"/>
      <c r="F14" s="417"/>
      <c r="G14" s="417"/>
      <c r="H14" s="417"/>
      <c r="I14" s="417"/>
      <c r="J14" s="417"/>
      <c r="K14" s="417"/>
      <c r="L14" s="281" t="s">
        <v>329</v>
      </c>
      <c r="M14" s="280">
        <v>0</v>
      </c>
      <c r="N14" s="280">
        <v>0</v>
      </c>
      <c r="O14" s="279" t="s">
        <v>299</v>
      </c>
      <c r="P14" s="278"/>
      <c r="Q14" s="273">
        <v>767248.8</v>
      </c>
      <c r="R14" s="273">
        <v>767248.8</v>
      </c>
      <c r="S14" s="273">
        <v>651000</v>
      </c>
      <c r="T14" s="273">
        <f>T15</f>
        <v>-88324.74</v>
      </c>
      <c r="U14" s="273">
        <f t="shared" ref="U14:W16" si="0">U15</f>
        <v>843147.88</v>
      </c>
      <c r="V14" s="273">
        <f t="shared" si="0"/>
        <v>963408</v>
      </c>
      <c r="W14" s="294">
        <f t="shared" si="0"/>
        <v>963408</v>
      </c>
    </row>
    <row r="15" spans="1:23" ht="12.75" customHeight="1" x14ac:dyDescent="0.2">
      <c r="A15" s="271"/>
      <c r="B15" s="416" t="s">
        <v>186</v>
      </c>
      <c r="C15" s="417"/>
      <c r="D15" s="417"/>
      <c r="E15" s="417"/>
      <c r="F15" s="417"/>
      <c r="G15" s="417"/>
      <c r="H15" s="417"/>
      <c r="I15" s="417"/>
      <c r="J15" s="417"/>
      <c r="K15" s="417"/>
      <c r="L15" s="281" t="s">
        <v>329</v>
      </c>
      <c r="M15" s="280">
        <v>1</v>
      </c>
      <c r="N15" s="280">
        <v>0</v>
      </c>
      <c r="O15" s="279" t="s">
        <v>299</v>
      </c>
      <c r="P15" s="278"/>
      <c r="Q15" s="273">
        <v>767248.8</v>
      </c>
      <c r="R15" s="273">
        <v>767248.8</v>
      </c>
      <c r="S15" s="273">
        <v>651000</v>
      </c>
      <c r="T15" s="273">
        <f>T16</f>
        <v>-88324.74</v>
      </c>
      <c r="U15" s="273">
        <f t="shared" si="0"/>
        <v>843147.88</v>
      </c>
      <c r="V15" s="273">
        <f t="shared" si="0"/>
        <v>963408</v>
      </c>
      <c r="W15" s="294">
        <f t="shared" si="0"/>
        <v>963408</v>
      </c>
    </row>
    <row r="16" spans="1:23" ht="58.5" customHeight="1" x14ac:dyDescent="0.2">
      <c r="A16" s="271"/>
      <c r="B16" s="416" t="s">
        <v>185</v>
      </c>
      <c r="C16" s="417"/>
      <c r="D16" s="417"/>
      <c r="E16" s="417"/>
      <c r="F16" s="417"/>
      <c r="G16" s="417"/>
      <c r="H16" s="417"/>
      <c r="I16" s="417"/>
      <c r="J16" s="417"/>
      <c r="K16" s="417"/>
      <c r="L16" s="281" t="s">
        <v>329</v>
      </c>
      <c r="M16" s="280">
        <v>1</v>
      </c>
      <c r="N16" s="280">
        <v>2</v>
      </c>
      <c r="O16" s="279" t="s">
        <v>299</v>
      </c>
      <c r="P16" s="278"/>
      <c r="Q16" s="273">
        <v>767248.8</v>
      </c>
      <c r="R16" s="273">
        <v>767248.8</v>
      </c>
      <c r="S16" s="273">
        <v>651000</v>
      </c>
      <c r="T16" s="273">
        <f>T17</f>
        <v>-88324.74</v>
      </c>
      <c r="U16" s="273">
        <f t="shared" si="0"/>
        <v>843147.88</v>
      </c>
      <c r="V16" s="273">
        <f t="shared" si="0"/>
        <v>963408</v>
      </c>
      <c r="W16" s="294">
        <f t="shared" si="0"/>
        <v>963408</v>
      </c>
    </row>
    <row r="17" spans="1:23" ht="47.25" customHeight="1" x14ac:dyDescent="0.2">
      <c r="A17" s="271"/>
      <c r="B17" s="416" t="s">
        <v>226</v>
      </c>
      <c r="C17" s="417"/>
      <c r="D17" s="417"/>
      <c r="E17" s="417"/>
      <c r="F17" s="417"/>
      <c r="G17" s="417"/>
      <c r="H17" s="417"/>
      <c r="I17" s="417"/>
      <c r="J17" s="417"/>
      <c r="K17" s="417"/>
      <c r="L17" s="281" t="s">
        <v>329</v>
      </c>
      <c r="M17" s="280">
        <v>1</v>
      </c>
      <c r="N17" s="280">
        <v>2</v>
      </c>
      <c r="O17" s="279" t="s">
        <v>240</v>
      </c>
      <c r="P17" s="278"/>
      <c r="Q17" s="273">
        <v>767248.8</v>
      </c>
      <c r="R17" s="273">
        <v>767248.8</v>
      </c>
      <c r="S17" s="273">
        <v>651000</v>
      </c>
      <c r="T17" s="273">
        <v>-88324.74</v>
      </c>
      <c r="U17" s="273">
        <v>843147.88</v>
      </c>
      <c r="V17" s="273">
        <v>963408</v>
      </c>
      <c r="W17" s="294">
        <v>963408</v>
      </c>
    </row>
    <row r="18" spans="1:23" ht="24.75" customHeight="1" x14ac:dyDescent="0.2">
      <c r="A18" s="271"/>
      <c r="B18" s="416" t="s">
        <v>241</v>
      </c>
      <c r="C18" s="417"/>
      <c r="D18" s="417"/>
      <c r="E18" s="417"/>
      <c r="F18" s="417"/>
      <c r="G18" s="417"/>
      <c r="H18" s="417"/>
      <c r="I18" s="417"/>
      <c r="J18" s="417"/>
      <c r="K18" s="417"/>
      <c r="L18" s="281" t="s">
        <v>328</v>
      </c>
      <c r="M18" s="280">
        <v>0</v>
      </c>
      <c r="N18" s="280">
        <v>0</v>
      </c>
      <c r="O18" s="279" t="s">
        <v>299</v>
      </c>
      <c r="P18" s="278"/>
      <c r="Q18" s="273">
        <v>1672051.06</v>
      </c>
      <c r="R18" s="273">
        <v>1540651.2</v>
      </c>
      <c r="S18" s="273">
        <v>1561600</v>
      </c>
      <c r="T18" s="273">
        <f>T19</f>
        <v>437380.69999999995</v>
      </c>
      <c r="U18" s="273">
        <f t="shared" ref="U18:W19" si="1">U19</f>
        <v>1816880.0799999998</v>
      </c>
      <c r="V18" s="274">
        <f t="shared" si="1"/>
        <v>2253142</v>
      </c>
      <c r="W18" s="294">
        <f t="shared" si="1"/>
        <v>2102542</v>
      </c>
    </row>
    <row r="19" spans="1:23" ht="12.75" customHeight="1" x14ac:dyDescent="0.2">
      <c r="A19" s="271"/>
      <c r="B19" s="416" t="s">
        <v>186</v>
      </c>
      <c r="C19" s="417"/>
      <c r="D19" s="417"/>
      <c r="E19" s="417"/>
      <c r="F19" s="417"/>
      <c r="G19" s="417"/>
      <c r="H19" s="417"/>
      <c r="I19" s="417"/>
      <c r="J19" s="417"/>
      <c r="K19" s="417"/>
      <c r="L19" s="281" t="s">
        <v>328</v>
      </c>
      <c r="M19" s="280">
        <v>1</v>
      </c>
      <c r="N19" s="280">
        <v>0</v>
      </c>
      <c r="O19" s="279" t="s">
        <v>299</v>
      </c>
      <c r="P19" s="278"/>
      <c r="Q19" s="273">
        <v>1672051.06</v>
      </c>
      <c r="R19" s="273">
        <v>1540651.2</v>
      </c>
      <c r="S19" s="273">
        <v>1561600</v>
      </c>
      <c r="T19" s="273">
        <f>T20+T23</f>
        <v>437380.69999999995</v>
      </c>
      <c r="U19" s="273">
        <f t="shared" si="1"/>
        <v>1816880.0799999998</v>
      </c>
      <c r="V19" s="274">
        <f t="shared" si="1"/>
        <v>2253142</v>
      </c>
      <c r="W19" s="294">
        <f t="shared" si="1"/>
        <v>2102542</v>
      </c>
    </row>
    <row r="20" spans="1:23" ht="81.75" customHeight="1" x14ac:dyDescent="0.2">
      <c r="A20" s="271"/>
      <c r="B20" s="416" t="s">
        <v>183</v>
      </c>
      <c r="C20" s="417"/>
      <c r="D20" s="417"/>
      <c r="E20" s="417"/>
      <c r="F20" s="417"/>
      <c r="G20" s="417"/>
      <c r="H20" s="417"/>
      <c r="I20" s="417"/>
      <c r="J20" s="417"/>
      <c r="K20" s="417"/>
      <c r="L20" s="281" t="s">
        <v>328</v>
      </c>
      <c r="M20" s="280">
        <v>1</v>
      </c>
      <c r="N20" s="280">
        <v>4</v>
      </c>
      <c r="O20" s="279" t="s">
        <v>299</v>
      </c>
      <c r="P20" s="278"/>
      <c r="Q20" s="273">
        <v>1672051.06</v>
      </c>
      <c r="R20" s="273">
        <v>1540651.2</v>
      </c>
      <c r="S20" s="273">
        <v>1561600</v>
      </c>
      <c r="T20" s="273">
        <f>T21+T22+T24</f>
        <v>437380.69999999995</v>
      </c>
      <c r="U20" s="273">
        <f>U21+U22+U23+U24</f>
        <v>1816880.0799999998</v>
      </c>
      <c r="V20" s="274">
        <f>V21+V22+V23+V24</f>
        <v>2253142</v>
      </c>
      <c r="W20" s="294">
        <f>W21+W22+W23+W24</f>
        <v>2102542</v>
      </c>
    </row>
    <row r="21" spans="1:23" ht="39" customHeight="1" x14ac:dyDescent="0.2">
      <c r="A21" s="271"/>
      <c r="B21" s="416" t="s">
        <v>226</v>
      </c>
      <c r="C21" s="417"/>
      <c r="D21" s="417"/>
      <c r="E21" s="417"/>
      <c r="F21" s="417"/>
      <c r="G21" s="417"/>
      <c r="H21" s="417"/>
      <c r="I21" s="417"/>
      <c r="J21" s="417"/>
      <c r="K21" s="417"/>
      <c r="L21" s="281" t="s">
        <v>328</v>
      </c>
      <c r="M21" s="280">
        <v>1</v>
      </c>
      <c r="N21" s="280">
        <v>4</v>
      </c>
      <c r="O21" s="279" t="s">
        <v>240</v>
      </c>
      <c r="P21" s="278"/>
      <c r="Q21" s="273">
        <v>1564951.06</v>
      </c>
      <c r="R21" s="273">
        <v>1512551.2</v>
      </c>
      <c r="S21" s="273">
        <v>1512551.2</v>
      </c>
      <c r="T21" s="274">
        <v>378981.56</v>
      </c>
      <c r="U21" s="273">
        <v>1466528.43</v>
      </c>
      <c r="V21" s="274">
        <v>1934121</v>
      </c>
      <c r="W21" s="294">
        <v>1934121</v>
      </c>
    </row>
    <row r="22" spans="1:23" ht="42.75" customHeight="1" x14ac:dyDescent="0.2">
      <c r="A22" s="271"/>
      <c r="B22" s="416" t="s">
        <v>204</v>
      </c>
      <c r="C22" s="417"/>
      <c r="D22" s="417"/>
      <c r="E22" s="417"/>
      <c r="F22" s="417"/>
      <c r="G22" s="417"/>
      <c r="H22" s="417"/>
      <c r="I22" s="417"/>
      <c r="J22" s="417"/>
      <c r="K22" s="417"/>
      <c r="L22" s="281" t="s">
        <v>328</v>
      </c>
      <c r="M22" s="280">
        <v>1</v>
      </c>
      <c r="N22" s="280">
        <v>4</v>
      </c>
      <c r="O22" s="279" t="s">
        <v>238</v>
      </c>
      <c r="P22" s="278"/>
      <c r="Q22" s="273">
        <v>77900</v>
      </c>
      <c r="R22" s="273">
        <v>0</v>
      </c>
      <c r="S22" s="273">
        <v>28948.799999999999</v>
      </c>
      <c r="T22" s="273">
        <v>58653.73</v>
      </c>
      <c r="U22" s="273">
        <v>300106.23999999999</v>
      </c>
      <c r="V22" s="273">
        <v>289921</v>
      </c>
      <c r="W22" s="294">
        <v>139321</v>
      </c>
    </row>
    <row r="23" spans="1:23" ht="12.75" customHeight="1" x14ac:dyDescent="0.2">
      <c r="A23" s="271"/>
      <c r="B23" s="416" t="s">
        <v>37</v>
      </c>
      <c r="C23" s="417"/>
      <c r="D23" s="417"/>
      <c r="E23" s="417"/>
      <c r="F23" s="417"/>
      <c r="G23" s="417"/>
      <c r="H23" s="417"/>
      <c r="I23" s="417"/>
      <c r="J23" s="417"/>
      <c r="K23" s="417"/>
      <c r="L23" s="281" t="s">
        <v>328</v>
      </c>
      <c r="M23" s="280">
        <v>1</v>
      </c>
      <c r="N23" s="280">
        <v>4</v>
      </c>
      <c r="O23" s="279" t="s">
        <v>254</v>
      </c>
      <c r="P23" s="278"/>
      <c r="Q23" s="273">
        <v>21200</v>
      </c>
      <c r="R23" s="273">
        <v>20100</v>
      </c>
      <c r="S23" s="273">
        <v>20100</v>
      </c>
      <c r="T23" s="273">
        <v>0</v>
      </c>
      <c r="U23" s="273">
        <v>49800</v>
      </c>
      <c r="V23" s="273">
        <v>21100</v>
      </c>
      <c r="W23" s="294">
        <v>21100</v>
      </c>
    </row>
    <row r="24" spans="1:23" ht="21.75" customHeight="1" x14ac:dyDescent="0.2">
      <c r="A24" s="271"/>
      <c r="B24" s="416" t="s">
        <v>236</v>
      </c>
      <c r="C24" s="417"/>
      <c r="D24" s="417"/>
      <c r="E24" s="417"/>
      <c r="F24" s="417"/>
      <c r="G24" s="417"/>
      <c r="H24" s="417"/>
      <c r="I24" s="417"/>
      <c r="J24" s="417"/>
      <c r="K24" s="417"/>
      <c r="L24" s="281" t="s">
        <v>328</v>
      </c>
      <c r="M24" s="280">
        <v>1</v>
      </c>
      <c r="N24" s="280">
        <v>4</v>
      </c>
      <c r="O24" s="279" t="s">
        <v>294</v>
      </c>
      <c r="P24" s="278"/>
      <c r="Q24" s="273">
        <v>8000</v>
      </c>
      <c r="R24" s="273">
        <v>8000</v>
      </c>
      <c r="S24" s="273">
        <v>0</v>
      </c>
      <c r="T24" s="273">
        <v>-254.59</v>
      </c>
      <c r="U24" s="273">
        <v>445.41</v>
      </c>
      <c r="V24" s="273">
        <v>8000</v>
      </c>
      <c r="W24" s="294">
        <v>8000</v>
      </c>
    </row>
    <row r="25" spans="1:23" ht="21.75" customHeight="1" x14ac:dyDescent="0.2">
      <c r="A25" s="271"/>
      <c r="B25" s="295"/>
      <c r="C25" s="293"/>
      <c r="D25" s="293"/>
      <c r="E25" s="293"/>
      <c r="F25" s="293"/>
      <c r="G25" s="293"/>
      <c r="H25" s="293"/>
      <c r="I25" s="293"/>
      <c r="J25" s="292"/>
      <c r="K25" s="293" t="s">
        <v>234</v>
      </c>
      <c r="L25" s="281">
        <v>6310097080</v>
      </c>
      <c r="M25" s="280">
        <v>0</v>
      </c>
      <c r="N25" s="280">
        <v>0</v>
      </c>
      <c r="O25" s="279">
        <v>0</v>
      </c>
      <c r="P25" s="278"/>
      <c r="Q25" s="273"/>
      <c r="R25" s="273"/>
      <c r="S25" s="273"/>
      <c r="T25" s="273">
        <v>0</v>
      </c>
      <c r="U25" s="273">
        <v>21700</v>
      </c>
      <c r="V25" s="273">
        <v>0</v>
      </c>
      <c r="W25" s="273">
        <v>0</v>
      </c>
    </row>
    <row r="26" spans="1:23" ht="21.75" customHeight="1" x14ac:dyDescent="0.2">
      <c r="A26" s="271"/>
      <c r="B26" s="295"/>
      <c r="C26" s="293"/>
      <c r="D26" s="293"/>
      <c r="E26" s="293"/>
      <c r="F26" s="293"/>
      <c r="G26" s="293"/>
      <c r="H26" s="293"/>
      <c r="I26" s="293"/>
      <c r="J26" s="292"/>
      <c r="K26" s="293" t="s">
        <v>186</v>
      </c>
      <c r="L26" s="281">
        <v>6310097080</v>
      </c>
      <c r="M26" s="280">
        <v>1</v>
      </c>
      <c r="N26" s="280">
        <v>0</v>
      </c>
      <c r="O26" s="279">
        <v>0</v>
      </c>
      <c r="P26" s="278"/>
      <c r="Q26" s="273"/>
      <c r="R26" s="273"/>
      <c r="S26" s="273"/>
      <c r="T26" s="273">
        <v>0</v>
      </c>
      <c r="U26" s="273">
        <f t="shared" ref="U26:W27" si="2">U27</f>
        <v>21700</v>
      </c>
      <c r="V26" s="273">
        <f t="shared" si="2"/>
        <v>0</v>
      </c>
      <c r="W26" s="273">
        <f t="shared" si="2"/>
        <v>0</v>
      </c>
    </row>
    <row r="27" spans="1:23" ht="82.5" customHeight="1" x14ac:dyDescent="0.2">
      <c r="A27" s="271"/>
      <c r="B27" s="295"/>
      <c r="C27" s="293"/>
      <c r="D27" s="293"/>
      <c r="E27" s="293"/>
      <c r="F27" s="293"/>
      <c r="G27" s="293"/>
      <c r="H27" s="293"/>
      <c r="I27" s="293"/>
      <c r="J27" s="292"/>
      <c r="K27" s="293" t="s">
        <v>183</v>
      </c>
      <c r="L27" s="281">
        <v>6310097080</v>
      </c>
      <c r="M27" s="280">
        <v>1</v>
      </c>
      <c r="N27" s="280">
        <v>4</v>
      </c>
      <c r="O27" s="279">
        <v>0</v>
      </c>
      <c r="P27" s="278"/>
      <c r="Q27" s="273"/>
      <c r="R27" s="273"/>
      <c r="S27" s="273"/>
      <c r="T27" s="273">
        <v>0</v>
      </c>
      <c r="U27" s="273">
        <f t="shared" si="2"/>
        <v>21700</v>
      </c>
      <c r="V27" s="273">
        <f t="shared" si="2"/>
        <v>0</v>
      </c>
      <c r="W27" s="273">
        <f t="shared" si="2"/>
        <v>0</v>
      </c>
    </row>
    <row r="28" spans="1:23" ht="45.75" customHeight="1" x14ac:dyDescent="0.2">
      <c r="A28" s="271"/>
      <c r="B28" s="295"/>
      <c r="C28" s="293"/>
      <c r="D28" s="293"/>
      <c r="E28" s="293"/>
      <c r="F28" s="293"/>
      <c r="G28" s="293"/>
      <c r="H28" s="293"/>
      <c r="I28" s="293"/>
      <c r="J28" s="292"/>
      <c r="K28" s="293" t="s">
        <v>226</v>
      </c>
      <c r="L28" s="281">
        <v>6310097080</v>
      </c>
      <c r="M28" s="280">
        <v>1</v>
      </c>
      <c r="N28" s="280">
        <v>4</v>
      </c>
      <c r="O28" s="279">
        <v>120</v>
      </c>
      <c r="P28" s="278"/>
      <c r="Q28" s="273"/>
      <c r="R28" s="273"/>
      <c r="S28" s="273"/>
      <c r="T28" s="273">
        <v>0</v>
      </c>
      <c r="U28" s="273">
        <v>21700</v>
      </c>
      <c r="V28" s="273">
        <v>0</v>
      </c>
      <c r="W28" s="273">
        <v>0</v>
      </c>
    </row>
    <row r="29" spans="1:23" ht="48.75" customHeight="1" x14ac:dyDescent="0.2">
      <c r="A29" s="271"/>
      <c r="B29" s="295"/>
      <c r="C29" s="293"/>
      <c r="D29" s="293"/>
      <c r="E29" s="293"/>
      <c r="F29" s="293"/>
      <c r="G29" s="293"/>
      <c r="H29" s="293"/>
      <c r="I29" s="293"/>
      <c r="J29" s="292"/>
      <c r="K29" s="293" t="s">
        <v>233</v>
      </c>
      <c r="L29" s="304" t="s">
        <v>327</v>
      </c>
      <c r="M29" s="300" t="s">
        <v>315</v>
      </c>
      <c r="N29" s="300" t="s">
        <v>315</v>
      </c>
      <c r="O29" s="300" t="s">
        <v>299</v>
      </c>
      <c r="P29" s="293"/>
      <c r="Q29" s="293"/>
      <c r="R29" s="293"/>
      <c r="S29" s="293"/>
      <c r="T29" s="299">
        <v>0</v>
      </c>
      <c r="U29" s="316">
        <f t="shared" ref="U29:W30" si="3">U30</f>
        <v>29400</v>
      </c>
      <c r="V29" s="273">
        <f t="shared" si="3"/>
        <v>29400</v>
      </c>
      <c r="W29" s="273">
        <f t="shared" si="3"/>
        <v>29400</v>
      </c>
    </row>
    <row r="30" spans="1:23" ht="19.5" customHeight="1" x14ac:dyDescent="0.2">
      <c r="A30" s="271"/>
      <c r="B30" s="416" t="s">
        <v>186</v>
      </c>
      <c r="C30" s="417"/>
      <c r="D30" s="417"/>
      <c r="E30" s="417"/>
      <c r="F30" s="417"/>
      <c r="G30" s="417"/>
      <c r="H30" s="417"/>
      <c r="I30" s="417"/>
      <c r="J30" s="417"/>
      <c r="K30" s="417"/>
      <c r="L30" s="304" t="s">
        <v>327</v>
      </c>
      <c r="M30" s="310">
        <v>1</v>
      </c>
      <c r="N30" s="310">
        <v>0</v>
      </c>
      <c r="O30" s="309" t="s">
        <v>299</v>
      </c>
      <c r="P30" s="303"/>
      <c r="Q30" s="302">
        <v>28100</v>
      </c>
      <c r="R30" s="302">
        <v>28100</v>
      </c>
      <c r="S30" s="302">
        <v>28100</v>
      </c>
      <c r="T30" s="273">
        <v>0</v>
      </c>
      <c r="U30" s="306">
        <f t="shared" si="3"/>
        <v>29400</v>
      </c>
      <c r="V30" s="306">
        <f t="shared" si="3"/>
        <v>29400</v>
      </c>
      <c r="W30" s="305">
        <f t="shared" si="3"/>
        <v>29400</v>
      </c>
    </row>
    <row r="31" spans="1:23" ht="55.5" customHeight="1" x14ac:dyDescent="0.2">
      <c r="A31" s="271"/>
      <c r="B31" s="416" t="s">
        <v>181</v>
      </c>
      <c r="C31" s="417"/>
      <c r="D31" s="417"/>
      <c r="E31" s="417"/>
      <c r="F31" s="417"/>
      <c r="G31" s="417"/>
      <c r="H31" s="417"/>
      <c r="I31" s="417"/>
      <c r="J31" s="417"/>
      <c r="K31" s="417"/>
      <c r="L31" s="281" t="s">
        <v>327</v>
      </c>
      <c r="M31" s="280">
        <v>1</v>
      </c>
      <c r="N31" s="280">
        <v>6</v>
      </c>
      <c r="O31" s="279">
        <v>0</v>
      </c>
      <c r="P31" s="278"/>
      <c r="Q31" s="273">
        <v>28100</v>
      </c>
      <c r="R31" s="273">
        <v>28100</v>
      </c>
      <c r="S31" s="273">
        <v>28100</v>
      </c>
      <c r="T31" s="273">
        <v>0</v>
      </c>
      <c r="U31" s="273">
        <v>29400</v>
      </c>
      <c r="V31" s="273">
        <v>29400</v>
      </c>
      <c r="W31" s="294">
        <v>29400</v>
      </c>
    </row>
    <row r="32" spans="1:23" ht="25.5" customHeight="1" x14ac:dyDescent="0.2">
      <c r="A32" s="271"/>
      <c r="B32" s="295"/>
      <c r="C32" s="293"/>
      <c r="D32" s="293"/>
      <c r="E32" s="293"/>
      <c r="F32" s="293"/>
      <c r="G32" s="293"/>
      <c r="H32" s="293"/>
      <c r="I32" s="293"/>
      <c r="J32" s="292"/>
      <c r="K32" s="293" t="s">
        <v>37</v>
      </c>
      <c r="L32" s="281" t="s">
        <v>327</v>
      </c>
      <c r="M32" s="280">
        <v>1</v>
      </c>
      <c r="N32" s="280">
        <v>6</v>
      </c>
      <c r="O32" s="279">
        <v>540</v>
      </c>
      <c r="P32" s="278"/>
      <c r="Q32" s="273"/>
      <c r="R32" s="273"/>
      <c r="S32" s="273"/>
      <c r="T32" s="273">
        <v>0</v>
      </c>
      <c r="U32" s="273">
        <v>29400</v>
      </c>
      <c r="V32" s="273">
        <v>29400</v>
      </c>
      <c r="W32" s="273">
        <v>29400</v>
      </c>
    </row>
    <row r="33" spans="1:23" ht="30.75" customHeight="1" x14ac:dyDescent="0.2">
      <c r="A33" s="271"/>
      <c r="B33" s="295"/>
      <c r="C33" s="293"/>
      <c r="D33" s="293"/>
      <c r="E33" s="293"/>
      <c r="F33" s="293"/>
      <c r="G33" s="293"/>
      <c r="H33" s="293"/>
      <c r="I33" s="293"/>
      <c r="J33" s="292"/>
      <c r="K33" s="293" t="s">
        <v>326</v>
      </c>
      <c r="L33" s="281">
        <v>6310025050</v>
      </c>
      <c r="M33" s="280">
        <v>0</v>
      </c>
      <c r="N33" s="280">
        <v>0</v>
      </c>
      <c r="O33" s="279">
        <v>0</v>
      </c>
      <c r="P33" s="278"/>
      <c r="Q33" s="273"/>
      <c r="R33" s="273"/>
      <c r="S33" s="273"/>
      <c r="T33" s="273">
        <f>T34</f>
        <v>-15537.38</v>
      </c>
      <c r="U33" s="273">
        <f t="shared" ref="U33:W35" si="4">U34</f>
        <v>24462.62</v>
      </c>
      <c r="V33" s="273">
        <f t="shared" si="4"/>
        <v>113000</v>
      </c>
      <c r="W33" s="273">
        <f t="shared" si="4"/>
        <v>111000</v>
      </c>
    </row>
    <row r="34" spans="1:23" ht="26.25" customHeight="1" x14ac:dyDescent="0.2">
      <c r="A34" s="271"/>
      <c r="B34" s="315"/>
      <c r="C34" s="314"/>
      <c r="D34" s="314"/>
      <c r="E34" s="314"/>
      <c r="F34" s="314"/>
      <c r="G34" s="314"/>
      <c r="H34" s="314"/>
      <c r="I34" s="314"/>
      <c r="J34" s="313"/>
      <c r="K34" s="317" t="s">
        <v>160</v>
      </c>
      <c r="L34" s="301">
        <v>6310025050</v>
      </c>
      <c r="M34" s="293">
        <v>10</v>
      </c>
      <c r="N34" s="300" t="s">
        <v>315</v>
      </c>
      <c r="O34" s="300" t="s">
        <v>299</v>
      </c>
      <c r="P34" s="293"/>
      <c r="Q34" s="293"/>
      <c r="R34" s="293"/>
      <c r="S34" s="293"/>
      <c r="T34" s="316">
        <f>T35</f>
        <v>-15537.38</v>
      </c>
      <c r="U34" s="316">
        <f t="shared" si="4"/>
        <v>24462.62</v>
      </c>
      <c r="V34" s="273">
        <f t="shared" si="4"/>
        <v>113000</v>
      </c>
      <c r="W34" s="273">
        <f t="shared" si="4"/>
        <v>111000</v>
      </c>
    </row>
    <row r="35" spans="1:23" ht="29.25" customHeight="1" x14ac:dyDescent="0.2">
      <c r="A35" s="271"/>
      <c r="B35" s="315"/>
      <c r="C35" s="314"/>
      <c r="D35" s="314"/>
      <c r="E35" s="314"/>
      <c r="F35" s="314"/>
      <c r="G35" s="314"/>
      <c r="H35" s="314"/>
      <c r="I35" s="314"/>
      <c r="J35" s="313"/>
      <c r="K35" s="293" t="s">
        <v>201</v>
      </c>
      <c r="L35" s="281">
        <v>6310025050</v>
      </c>
      <c r="M35" s="280">
        <v>10</v>
      </c>
      <c r="N35" s="280">
        <v>1</v>
      </c>
      <c r="O35" s="307" t="s">
        <v>299</v>
      </c>
      <c r="P35" s="278"/>
      <c r="Q35" s="273"/>
      <c r="R35" s="273"/>
      <c r="S35" s="273"/>
      <c r="T35" s="273">
        <f>T36</f>
        <v>-15537.38</v>
      </c>
      <c r="U35" s="273">
        <f t="shared" si="4"/>
        <v>24462.62</v>
      </c>
      <c r="V35" s="273">
        <f t="shared" si="4"/>
        <v>113000</v>
      </c>
      <c r="W35" s="273">
        <f t="shared" si="4"/>
        <v>111000</v>
      </c>
    </row>
    <row r="36" spans="1:23" ht="30" customHeight="1" x14ac:dyDescent="0.2">
      <c r="A36" s="271"/>
      <c r="B36" s="315"/>
      <c r="C36" s="314"/>
      <c r="D36" s="314"/>
      <c r="E36" s="314"/>
      <c r="F36" s="314"/>
      <c r="G36" s="314"/>
      <c r="H36" s="314"/>
      <c r="I36" s="314"/>
      <c r="J36" s="313"/>
      <c r="K36" s="293" t="s">
        <v>325</v>
      </c>
      <c r="L36" s="281">
        <v>6310025050</v>
      </c>
      <c r="M36" s="280">
        <v>10</v>
      </c>
      <c r="N36" s="280">
        <v>1</v>
      </c>
      <c r="O36" s="279">
        <v>310</v>
      </c>
      <c r="P36" s="278"/>
      <c r="Q36" s="273"/>
      <c r="R36" s="273"/>
      <c r="S36" s="273"/>
      <c r="T36" s="273">
        <v>-15537.38</v>
      </c>
      <c r="U36" s="273">
        <v>24462.62</v>
      </c>
      <c r="V36" s="273">
        <v>113000</v>
      </c>
      <c r="W36" s="273">
        <v>111000</v>
      </c>
    </row>
    <row r="37" spans="1:23" ht="53.25" customHeight="1" x14ac:dyDescent="0.2">
      <c r="A37" s="271"/>
      <c r="B37" s="308"/>
      <c r="C37" s="425" t="s">
        <v>228</v>
      </c>
      <c r="D37" s="425"/>
      <c r="E37" s="425"/>
      <c r="F37" s="425"/>
      <c r="G37" s="425"/>
      <c r="H37" s="425"/>
      <c r="I37" s="425"/>
      <c r="J37" s="425"/>
      <c r="K37" s="425"/>
      <c r="L37" s="304" t="s">
        <v>324</v>
      </c>
      <c r="M37" s="310">
        <v>0</v>
      </c>
      <c r="N37" s="310">
        <v>0</v>
      </c>
      <c r="O37" s="309">
        <v>0</v>
      </c>
      <c r="P37" s="303"/>
      <c r="Q37" s="302">
        <v>102000</v>
      </c>
      <c r="R37" s="302">
        <v>103000</v>
      </c>
      <c r="S37" s="302">
        <v>107100</v>
      </c>
      <c r="T37" s="273">
        <v>0</v>
      </c>
      <c r="U37" s="306">
        <f>U39</f>
        <v>104800</v>
      </c>
      <c r="V37" s="306">
        <f>V39</f>
        <v>108300</v>
      </c>
      <c r="W37" s="305">
        <f>W39</f>
        <v>112100</v>
      </c>
    </row>
    <row r="38" spans="1:23" ht="53.25" customHeight="1" x14ac:dyDescent="0.2">
      <c r="A38" s="271"/>
      <c r="B38" s="308"/>
      <c r="C38" s="311"/>
      <c r="D38" s="311"/>
      <c r="E38" s="311"/>
      <c r="F38" s="311"/>
      <c r="G38" s="311"/>
      <c r="H38" s="311"/>
      <c r="I38" s="311"/>
      <c r="J38" s="311"/>
      <c r="K38" s="293" t="s">
        <v>323</v>
      </c>
      <c r="L38" s="304">
        <v>6320051180</v>
      </c>
      <c r="M38" s="310">
        <v>0</v>
      </c>
      <c r="N38" s="310">
        <v>0</v>
      </c>
      <c r="O38" s="309">
        <v>0</v>
      </c>
      <c r="P38" s="303"/>
      <c r="Q38" s="302"/>
      <c r="R38" s="302"/>
      <c r="S38" s="302"/>
      <c r="T38" s="273">
        <v>0</v>
      </c>
      <c r="U38" s="306">
        <v>104800</v>
      </c>
      <c r="V38" s="306">
        <v>108300</v>
      </c>
      <c r="W38" s="305">
        <v>112100</v>
      </c>
    </row>
    <row r="39" spans="1:23" ht="18" customHeight="1" x14ac:dyDescent="0.2">
      <c r="A39" s="271"/>
      <c r="B39" s="312"/>
      <c r="C39" s="311"/>
      <c r="D39" s="311"/>
      <c r="E39" s="311"/>
      <c r="F39" s="311"/>
      <c r="G39" s="311"/>
      <c r="H39" s="311"/>
      <c r="I39" s="311"/>
      <c r="J39" s="311"/>
      <c r="K39" s="293" t="s">
        <v>178</v>
      </c>
      <c r="L39" s="304" t="s">
        <v>322</v>
      </c>
      <c r="M39" s="310">
        <v>2</v>
      </c>
      <c r="N39" s="310">
        <v>0</v>
      </c>
      <c r="O39" s="309">
        <v>0</v>
      </c>
      <c r="P39" s="303"/>
      <c r="Q39" s="302"/>
      <c r="R39" s="302"/>
      <c r="S39" s="302"/>
      <c r="T39" s="273">
        <v>0</v>
      </c>
      <c r="U39" s="306">
        <v>104800</v>
      </c>
      <c r="V39" s="306">
        <f t="shared" ref="V39:W39" si="5">V40</f>
        <v>108300</v>
      </c>
      <c r="W39" s="305">
        <f t="shared" si="5"/>
        <v>112100</v>
      </c>
    </row>
    <row r="40" spans="1:23" ht="23.25" customHeight="1" x14ac:dyDescent="0.2">
      <c r="A40" s="271"/>
      <c r="B40" s="312"/>
      <c r="C40" s="311"/>
      <c r="D40" s="311"/>
      <c r="E40" s="311"/>
      <c r="F40" s="311"/>
      <c r="G40" s="311"/>
      <c r="H40" s="311"/>
      <c r="I40" s="311"/>
      <c r="J40" s="311"/>
      <c r="K40" s="293" t="s">
        <v>177</v>
      </c>
      <c r="L40" s="304" t="s">
        <v>322</v>
      </c>
      <c r="M40" s="310">
        <v>2</v>
      </c>
      <c r="N40" s="310">
        <v>3</v>
      </c>
      <c r="O40" s="309">
        <v>0</v>
      </c>
      <c r="P40" s="303"/>
      <c r="Q40" s="302"/>
      <c r="R40" s="302"/>
      <c r="S40" s="302"/>
      <c r="T40" s="273">
        <v>0</v>
      </c>
      <c r="U40" s="306">
        <f>U41+U42</f>
        <v>104800</v>
      </c>
      <c r="V40" s="306">
        <f>V41+V42</f>
        <v>108300</v>
      </c>
      <c r="W40" s="305">
        <f>W41+W42</f>
        <v>112100</v>
      </c>
    </row>
    <row r="41" spans="1:23" ht="48" customHeight="1" x14ac:dyDescent="0.2">
      <c r="A41" s="271"/>
      <c r="B41" s="416" t="s">
        <v>226</v>
      </c>
      <c r="C41" s="417"/>
      <c r="D41" s="417"/>
      <c r="E41" s="417"/>
      <c r="F41" s="417"/>
      <c r="G41" s="417"/>
      <c r="H41" s="417"/>
      <c r="I41" s="417"/>
      <c r="J41" s="417"/>
      <c r="K41" s="417"/>
      <c r="L41" s="281" t="s">
        <v>322</v>
      </c>
      <c r="M41" s="280">
        <v>2</v>
      </c>
      <c r="N41" s="280">
        <v>3</v>
      </c>
      <c r="O41" s="279" t="s">
        <v>240</v>
      </c>
      <c r="P41" s="278"/>
      <c r="Q41" s="273">
        <v>101556</v>
      </c>
      <c r="R41" s="273">
        <v>101556</v>
      </c>
      <c r="S41" s="273">
        <v>101556</v>
      </c>
      <c r="T41" s="273">
        <v>0</v>
      </c>
      <c r="U41" s="273">
        <v>104160</v>
      </c>
      <c r="V41" s="273">
        <v>104160</v>
      </c>
      <c r="W41" s="294">
        <v>106764</v>
      </c>
    </row>
    <row r="42" spans="1:23" ht="42" customHeight="1" x14ac:dyDescent="0.2">
      <c r="A42" s="271"/>
      <c r="B42" s="416" t="s">
        <v>204</v>
      </c>
      <c r="C42" s="417"/>
      <c r="D42" s="417"/>
      <c r="E42" s="417"/>
      <c r="F42" s="417"/>
      <c r="G42" s="417"/>
      <c r="H42" s="417"/>
      <c r="I42" s="417"/>
      <c r="J42" s="417"/>
      <c r="K42" s="417"/>
      <c r="L42" s="281" t="s">
        <v>322</v>
      </c>
      <c r="M42" s="280">
        <v>2</v>
      </c>
      <c r="N42" s="280">
        <v>3</v>
      </c>
      <c r="O42" s="279" t="s">
        <v>238</v>
      </c>
      <c r="P42" s="278"/>
      <c r="Q42" s="273">
        <v>444</v>
      </c>
      <c r="R42" s="273">
        <v>1444</v>
      </c>
      <c r="S42" s="273">
        <v>5544</v>
      </c>
      <c r="T42" s="273">
        <v>0</v>
      </c>
      <c r="U42" s="273">
        <v>640</v>
      </c>
      <c r="V42" s="273">
        <v>4140</v>
      </c>
      <c r="W42" s="294">
        <v>5336</v>
      </c>
    </row>
    <row r="43" spans="1:23" ht="57.75" customHeight="1" x14ac:dyDescent="0.2">
      <c r="A43" s="271"/>
      <c r="B43" s="308"/>
      <c r="C43" s="425" t="s">
        <v>321</v>
      </c>
      <c r="D43" s="425"/>
      <c r="E43" s="425"/>
      <c r="F43" s="425"/>
      <c r="G43" s="425"/>
      <c r="H43" s="425"/>
      <c r="I43" s="425"/>
      <c r="J43" s="425"/>
      <c r="K43" s="425"/>
      <c r="L43" s="281" t="s">
        <v>320</v>
      </c>
      <c r="M43" s="280">
        <v>0</v>
      </c>
      <c r="N43" s="280">
        <v>0</v>
      </c>
      <c r="O43" s="279">
        <v>0</v>
      </c>
      <c r="P43" s="278"/>
      <c r="Q43" s="273">
        <v>137300</v>
      </c>
      <c r="R43" s="273">
        <v>0</v>
      </c>
      <c r="S43" s="273">
        <v>0</v>
      </c>
      <c r="T43" s="273">
        <f>T44</f>
        <v>6514.85</v>
      </c>
      <c r="U43" s="273">
        <f>U44</f>
        <v>81472</v>
      </c>
      <c r="V43" s="273">
        <f>V44</f>
        <v>117300</v>
      </c>
      <c r="W43" s="294">
        <f>W44</f>
        <v>117300</v>
      </c>
    </row>
    <row r="44" spans="1:23" ht="60.75" customHeight="1" x14ac:dyDescent="0.2">
      <c r="A44" s="271"/>
      <c r="B44" s="416" t="s">
        <v>224</v>
      </c>
      <c r="C44" s="417"/>
      <c r="D44" s="417"/>
      <c r="E44" s="417"/>
      <c r="F44" s="417"/>
      <c r="G44" s="417"/>
      <c r="H44" s="417"/>
      <c r="I44" s="417"/>
      <c r="J44" s="417"/>
      <c r="K44" s="417"/>
      <c r="L44" s="281" t="s">
        <v>319</v>
      </c>
      <c r="M44" s="280">
        <v>0</v>
      </c>
      <c r="N44" s="280">
        <v>0</v>
      </c>
      <c r="O44" s="279" t="s">
        <v>299</v>
      </c>
      <c r="P44" s="278"/>
      <c r="Q44" s="273">
        <v>137300</v>
      </c>
      <c r="R44" s="273">
        <v>0</v>
      </c>
      <c r="S44" s="273">
        <v>0</v>
      </c>
      <c r="T44" s="273">
        <f>T45</f>
        <v>6514.85</v>
      </c>
      <c r="U44" s="273">
        <f t="shared" ref="U44:W44" si="6">U46</f>
        <v>81472</v>
      </c>
      <c r="V44" s="273">
        <f t="shared" si="6"/>
        <v>117300</v>
      </c>
      <c r="W44" s="294">
        <f t="shared" si="6"/>
        <v>117300</v>
      </c>
    </row>
    <row r="45" spans="1:23" ht="47.25" customHeight="1" x14ac:dyDescent="0.2">
      <c r="A45" s="271"/>
      <c r="B45" s="295"/>
      <c r="C45" s="293"/>
      <c r="D45" s="293"/>
      <c r="E45" s="293"/>
      <c r="F45" s="293"/>
      <c r="G45" s="293"/>
      <c r="H45" s="293"/>
      <c r="I45" s="293"/>
      <c r="J45" s="293"/>
      <c r="K45" s="293" t="s">
        <v>176</v>
      </c>
      <c r="L45" s="281" t="s">
        <v>319</v>
      </c>
      <c r="M45" s="280">
        <v>3</v>
      </c>
      <c r="N45" s="280">
        <v>0</v>
      </c>
      <c r="O45" s="279">
        <v>0</v>
      </c>
      <c r="P45" s="278"/>
      <c r="Q45" s="273"/>
      <c r="R45" s="273"/>
      <c r="S45" s="273"/>
      <c r="T45" s="273">
        <f>T46</f>
        <v>6514.85</v>
      </c>
      <c r="U45" s="273">
        <f>U46</f>
        <v>81472</v>
      </c>
      <c r="V45" s="273">
        <v>117300</v>
      </c>
      <c r="W45" s="294">
        <v>117300</v>
      </c>
    </row>
    <row r="46" spans="1:23" ht="59.25" customHeight="1" x14ac:dyDescent="0.2">
      <c r="A46" s="271"/>
      <c r="B46" s="416" t="s">
        <v>175</v>
      </c>
      <c r="C46" s="417"/>
      <c r="D46" s="417"/>
      <c r="E46" s="417"/>
      <c r="F46" s="417"/>
      <c r="G46" s="417"/>
      <c r="H46" s="417"/>
      <c r="I46" s="417"/>
      <c r="J46" s="417"/>
      <c r="K46" s="417"/>
      <c r="L46" s="281" t="s">
        <v>319</v>
      </c>
      <c r="M46" s="280">
        <v>3</v>
      </c>
      <c r="N46" s="280">
        <v>10</v>
      </c>
      <c r="O46" s="279" t="s">
        <v>299</v>
      </c>
      <c r="P46" s="278"/>
      <c r="Q46" s="273">
        <v>137300</v>
      </c>
      <c r="R46" s="273">
        <v>0</v>
      </c>
      <c r="S46" s="273">
        <v>0</v>
      </c>
      <c r="T46" s="273">
        <f>T47</f>
        <v>6514.85</v>
      </c>
      <c r="U46" s="273">
        <f>U47</f>
        <v>81472</v>
      </c>
      <c r="V46" s="273">
        <f>V47</f>
        <v>117300</v>
      </c>
      <c r="W46" s="294">
        <f>W47</f>
        <v>117300</v>
      </c>
    </row>
    <row r="47" spans="1:23" ht="37.5" customHeight="1" x14ac:dyDescent="0.2">
      <c r="A47" s="271"/>
      <c r="B47" s="416" t="s">
        <v>204</v>
      </c>
      <c r="C47" s="417"/>
      <c r="D47" s="417"/>
      <c r="E47" s="417"/>
      <c r="F47" s="417"/>
      <c r="G47" s="417"/>
      <c r="H47" s="417"/>
      <c r="I47" s="417"/>
      <c r="J47" s="417"/>
      <c r="K47" s="417"/>
      <c r="L47" s="281" t="s">
        <v>319</v>
      </c>
      <c r="M47" s="280">
        <v>3</v>
      </c>
      <c r="N47" s="280">
        <v>10</v>
      </c>
      <c r="O47" s="279" t="s">
        <v>238</v>
      </c>
      <c r="P47" s="278"/>
      <c r="Q47" s="273">
        <v>137300</v>
      </c>
      <c r="R47" s="273">
        <v>0</v>
      </c>
      <c r="S47" s="273">
        <v>0</v>
      </c>
      <c r="T47" s="273">
        <v>6514.85</v>
      </c>
      <c r="U47" s="273">
        <v>81472</v>
      </c>
      <c r="V47" s="273">
        <v>117300</v>
      </c>
      <c r="W47" s="294">
        <v>117300</v>
      </c>
    </row>
    <row r="48" spans="1:23" ht="55.5" customHeight="1" x14ac:dyDescent="0.2">
      <c r="A48" s="271"/>
      <c r="B48" s="308"/>
      <c r="C48" s="425" t="s">
        <v>221</v>
      </c>
      <c r="D48" s="425"/>
      <c r="E48" s="425"/>
      <c r="F48" s="425"/>
      <c r="G48" s="425"/>
      <c r="H48" s="425"/>
      <c r="I48" s="425"/>
      <c r="J48" s="425"/>
      <c r="K48" s="425"/>
      <c r="L48" s="304" t="s">
        <v>318</v>
      </c>
      <c r="M48" s="310">
        <v>0</v>
      </c>
      <c r="N48" s="310">
        <v>0</v>
      </c>
      <c r="O48" s="309">
        <v>0</v>
      </c>
      <c r="P48" s="303"/>
      <c r="Q48" s="302">
        <v>704000</v>
      </c>
      <c r="R48" s="302">
        <v>728000</v>
      </c>
      <c r="S48" s="302">
        <v>756000</v>
      </c>
      <c r="T48" s="273">
        <f>T49</f>
        <v>0</v>
      </c>
      <c r="U48" s="306">
        <f>U51</f>
        <v>915767.81</v>
      </c>
      <c r="V48" s="306">
        <f>V51</f>
        <v>753000</v>
      </c>
      <c r="W48" s="305">
        <f>W51</f>
        <v>768000</v>
      </c>
    </row>
    <row r="49" spans="1:23" ht="55.5" customHeight="1" x14ac:dyDescent="0.2">
      <c r="A49" s="271"/>
      <c r="B49" s="308"/>
      <c r="C49" s="311"/>
      <c r="D49" s="311"/>
      <c r="E49" s="311"/>
      <c r="F49" s="311"/>
      <c r="G49" s="311"/>
      <c r="H49" s="311"/>
      <c r="I49" s="311"/>
      <c r="J49" s="311"/>
      <c r="K49" s="293" t="s">
        <v>317</v>
      </c>
      <c r="L49" s="304" t="s">
        <v>314</v>
      </c>
      <c r="M49" s="310">
        <v>0</v>
      </c>
      <c r="N49" s="310">
        <v>0</v>
      </c>
      <c r="O49" s="309">
        <v>0</v>
      </c>
      <c r="P49" s="303"/>
      <c r="Q49" s="302"/>
      <c r="R49" s="302"/>
      <c r="S49" s="302"/>
      <c r="T49" s="273">
        <v>0</v>
      </c>
      <c r="U49" s="306">
        <v>915767.81</v>
      </c>
      <c r="V49" s="306">
        <v>753000</v>
      </c>
      <c r="W49" s="305">
        <v>768000</v>
      </c>
    </row>
    <row r="50" spans="1:23" ht="24" customHeight="1" x14ac:dyDescent="0.2">
      <c r="A50" s="271"/>
      <c r="B50" s="308"/>
      <c r="C50" s="311"/>
      <c r="D50" s="311"/>
      <c r="E50" s="311"/>
      <c r="F50" s="311"/>
      <c r="G50" s="311"/>
      <c r="H50" s="311"/>
      <c r="I50" s="311"/>
      <c r="J50" s="311"/>
      <c r="K50" s="293" t="s">
        <v>171</v>
      </c>
      <c r="L50" s="304">
        <v>6340095280</v>
      </c>
      <c r="M50" s="307" t="s">
        <v>316</v>
      </c>
      <c r="N50" s="307" t="s">
        <v>315</v>
      </c>
      <c r="O50" s="307" t="s">
        <v>299</v>
      </c>
      <c r="P50" s="303"/>
      <c r="Q50" s="302"/>
      <c r="R50" s="302"/>
      <c r="S50" s="302"/>
      <c r="T50" s="273">
        <f>T51</f>
        <v>0</v>
      </c>
      <c r="U50" s="306">
        <f>U51</f>
        <v>915767.81</v>
      </c>
      <c r="V50" s="306">
        <f>V51</f>
        <v>753000</v>
      </c>
      <c r="W50" s="305">
        <f>W51</f>
        <v>768000</v>
      </c>
    </row>
    <row r="51" spans="1:23" ht="12.75" customHeight="1" x14ac:dyDescent="0.2">
      <c r="A51" s="271"/>
      <c r="B51" s="416" t="s">
        <v>170</v>
      </c>
      <c r="C51" s="417"/>
      <c r="D51" s="417"/>
      <c r="E51" s="417"/>
      <c r="F51" s="417"/>
      <c r="G51" s="417"/>
      <c r="H51" s="417"/>
      <c r="I51" s="417"/>
      <c r="J51" s="417"/>
      <c r="K51" s="417"/>
      <c r="L51" s="304" t="s">
        <v>314</v>
      </c>
      <c r="M51" s="280">
        <v>4</v>
      </c>
      <c r="N51" s="280">
        <v>9</v>
      </c>
      <c r="O51" s="279" t="s">
        <v>299</v>
      </c>
      <c r="P51" s="303"/>
      <c r="Q51" s="302">
        <v>704000</v>
      </c>
      <c r="R51" s="302">
        <v>728000</v>
      </c>
      <c r="S51" s="302">
        <v>756000</v>
      </c>
      <c r="T51" s="273">
        <f>T52</f>
        <v>0</v>
      </c>
      <c r="U51" s="273">
        <f t="shared" ref="U51:W51" si="7">U52</f>
        <v>915767.81</v>
      </c>
      <c r="V51" s="273">
        <f t="shared" si="7"/>
        <v>753000</v>
      </c>
      <c r="W51" s="294">
        <f t="shared" si="7"/>
        <v>768000</v>
      </c>
    </row>
    <row r="52" spans="1:23" ht="46.5" customHeight="1" x14ac:dyDescent="0.2">
      <c r="A52" s="271"/>
      <c r="B52" s="416" t="s">
        <v>204</v>
      </c>
      <c r="C52" s="417"/>
      <c r="D52" s="417"/>
      <c r="E52" s="417"/>
      <c r="F52" s="417"/>
      <c r="G52" s="417"/>
      <c r="H52" s="417"/>
      <c r="I52" s="417"/>
      <c r="J52" s="417"/>
      <c r="K52" s="417"/>
      <c r="L52" s="281" t="s">
        <v>314</v>
      </c>
      <c r="M52" s="280">
        <v>4</v>
      </c>
      <c r="N52" s="280">
        <v>9</v>
      </c>
      <c r="O52" s="279" t="s">
        <v>238</v>
      </c>
      <c r="P52" s="278"/>
      <c r="Q52" s="273">
        <v>704000</v>
      </c>
      <c r="R52" s="273">
        <v>728000</v>
      </c>
      <c r="S52" s="273">
        <v>756000</v>
      </c>
      <c r="T52" s="273">
        <v>0</v>
      </c>
      <c r="U52" s="273">
        <v>915767.81</v>
      </c>
      <c r="V52" s="273">
        <v>753000</v>
      </c>
      <c r="W52" s="294">
        <v>768000</v>
      </c>
    </row>
    <row r="53" spans="1:23" ht="43.5" customHeight="1" x14ac:dyDescent="0.2">
      <c r="A53" s="271"/>
      <c r="B53" s="295"/>
      <c r="C53" s="293"/>
      <c r="D53" s="293"/>
      <c r="E53" s="293"/>
      <c r="F53" s="293"/>
      <c r="G53" s="293"/>
      <c r="H53" s="293"/>
      <c r="I53" s="293"/>
      <c r="J53" s="293"/>
      <c r="K53" s="293" t="s">
        <v>313</v>
      </c>
      <c r="L53" s="281">
        <v>6350000000</v>
      </c>
      <c r="M53" s="280">
        <v>0</v>
      </c>
      <c r="N53" s="280">
        <v>0</v>
      </c>
      <c r="O53" s="279">
        <v>0</v>
      </c>
      <c r="P53" s="278"/>
      <c r="Q53" s="273"/>
      <c r="R53" s="273"/>
      <c r="S53" s="273"/>
      <c r="T53" s="273">
        <f>T54+T58</f>
        <v>266657.38</v>
      </c>
      <c r="U53" s="273">
        <f>U54+U58</f>
        <v>1469492.23</v>
      </c>
      <c r="V53" s="273">
        <v>0</v>
      </c>
      <c r="W53" s="294">
        <f>W54</f>
        <v>15400</v>
      </c>
    </row>
    <row r="54" spans="1:23" ht="43.5" customHeight="1" x14ac:dyDescent="0.2">
      <c r="A54" s="271"/>
      <c r="B54" s="295"/>
      <c r="C54" s="293"/>
      <c r="D54" s="293"/>
      <c r="E54" s="293"/>
      <c r="F54" s="293"/>
      <c r="G54" s="293"/>
      <c r="H54" s="293"/>
      <c r="I54" s="293"/>
      <c r="J54" s="293"/>
      <c r="K54" s="293" t="s">
        <v>212</v>
      </c>
      <c r="L54" s="281">
        <v>6350095310</v>
      </c>
      <c r="M54" s="280">
        <v>0</v>
      </c>
      <c r="N54" s="280">
        <v>0</v>
      </c>
      <c r="O54" s="279">
        <v>0</v>
      </c>
      <c r="P54" s="278"/>
      <c r="Q54" s="273"/>
      <c r="R54" s="273"/>
      <c r="S54" s="273"/>
      <c r="T54" s="273">
        <f>T55</f>
        <v>148513.82</v>
      </c>
      <c r="U54" s="273">
        <f>U55</f>
        <v>170508.67</v>
      </c>
      <c r="V54" s="273">
        <v>0</v>
      </c>
      <c r="W54" s="294">
        <v>15400</v>
      </c>
    </row>
    <row r="55" spans="1:23" ht="26.25" customHeight="1" x14ac:dyDescent="0.2">
      <c r="A55" s="271"/>
      <c r="B55" s="295"/>
      <c r="C55" s="293"/>
      <c r="D55" s="293"/>
      <c r="E55" s="293"/>
      <c r="F55" s="293"/>
      <c r="G55" s="293"/>
      <c r="H55" s="293"/>
      <c r="I55" s="293"/>
      <c r="J55" s="293"/>
      <c r="K55" s="293" t="s">
        <v>167</v>
      </c>
      <c r="L55" s="281">
        <v>6350095310</v>
      </c>
      <c r="M55" s="280">
        <v>5</v>
      </c>
      <c r="N55" s="280">
        <v>0</v>
      </c>
      <c r="O55" s="279">
        <v>0</v>
      </c>
      <c r="P55" s="278"/>
      <c r="Q55" s="273"/>
      <c r="R55" s="273"/>
      <c r="S55" s="273"/>
      <c r="T55" s="273">
        <f>T56</f>
        <v>148513.82</v>
      </c>
      <c r="U55" s="273">
        <f t="shared" ref="U55:W56" si="8">U56</f>
        <v>170508.67</v>
      </c>
      <c r="V55" s="273">
        <f t="shared" si="8"/>
        <v>0</v>
      </c>
      <c r="W55" s="294">
        <f t="shared" si="8"/>
        <v>15400</v>
      </c>
    </row>
    <row r="56" spans="1:23" ht="26.25" customHeight="1" x14ac:dyDescent="0.2">
      <c r="A56" s="271"/>
      <c r="B56" s="295"/>
      <c r="C56" s="293"/>
      <c r="D56" s="293"/>
      <c r="E56" s="293"/>
      <c r="F56" s="293"/>
      <c r="G56" s="293"/>
      <c r="H56" s="293"/>
      <c r="I56" s="293"/>
      <c r="J56" s="293"/>
      <c r="K56" s="293" t="s">
        <v>164</v>
      </c>
      <c r="L56" s="281">
        <v>6350095310</v>
      </c>
      <c r="M56" s="280">
        <v>5</v>
      </c>
      <c r="N56" s="280">
        <v>3</v>
      </c>
      <c r="O56" s="279">
        <v>0</v>
      </c>
      <c r="P56" s="278"/>
      <c r="Q56" s="273"/>
      <c r="R56" s="273"/>
      <c r="S56" s="273"/>
      <c r="T56" s="273">
        <f>T57</f>
        <v>148513.82</v>
      </c>
      <c r="U56" s="273">
        <f t="shared" si="8"/>
        <v>170508.67</v>
      </c>
      <c r="V56" s="273">
        <f t="shared" si="8"/>
        <v>0</v>
      </c>
      <c r="W56" s="294">
        <f t="shared" si="8"/>
        <v>15400</v>
      </c>
    </row>
    <row r="57" spans="1:23" ht="42.75" customHeight="1" x14ac:dyDescent="0.2">
      <c r="A57" s="271"/>
      <c r="B57" s="416" t="s">
        <v>204</v>
      </c>
      <c r="C57" s="417"/>
      <c r="D57" s="417"/>
      <c r="E57" s="417"/>
      <c r="F57" s="417"/>
      <c r="G57" s="417"/>
      <c r="H57" s="417"/>
      <c r="I57" s="417"/>
      <c r="J57" s="417"/>
      <c r="K57" s="417"/>
      <c r="L57" s="281" t="s">
        <v>312</v>
      </c>
      <c r="M57" s="280">
        <v>5</v>
      </c>
      <c r="N57" s="280">
        <v>3</v>
      </c>
      <c r="O57" s="279" t="s">
        <v>238</v>
      </c>
      <c r="P57" s="278"/>
      <c r="Q57" s="273">
        <v>41900</v>
      </c>
      <c r="R57" s="273">
        <v>0</v>
      </c>
      <c r="S57" s="273">
        <v>0</v>
      </c>
      <c r="T57" s="273">
        <v>148513.82</v>
      </c>
      <c r="U57" s="273">
        <v>170508.67</v>
      </c>
      <c r="V57" s="273">
        <v>0</v>
      </c>
      <c r="W57" s="294">
        <v>15400</v>
      </c>
    </row>
    <row r="58" spans="1:23" ht="57.75" customHeight="1" x14ac:dyDescent="0.2">
      <c r="A58" s="271"/>
      <c r="B58" s="295"/>
      <c r="C58" s="293"/>
      <c r="D58" s="293"/>
      <c r="E58" s="293"/>
      <c r="F58" s="293"/>
      <c r="G58" s="293"/>
      <c r="H58" s="293"/>
      <c r="I58" s="293"/>
      <c r="J58" s="292"/>
      <c r="K58" s="293" t="s">
        <v>311</v>
      </c>
      <c r="L58" s="301" t="s">
        <v>209</v>
      </c>
      <c r="M58" s="280">
        <v>0</v>
      </c>
      <c r="N58" s="280">
        <v>0</v>
      </c>
      <c r="O58" s="279">
        <v>0</v>
      </c>
      <c r="P58" s="278"/>
      <c r="Q58" s="273"/>
      <c r="R58" s="273"/>
      <c r="S58" s="273"/>
      <c r="T58" s="273">
        <f>T59</f>
        <v>118143.56</v>
      </c>
      <c r="U58" s="273">
        <f>U60</f>
        <v>1298983.56</v>
      </c>
      <c r="V58" s="273">
        <f>V60</f>
        <v>0</v>
      </c>
      <c r="W58" s="273">
        <f>W60</f>
        <v>0</v>
      </c>
    </row>
    <row r="59" spans="1:23" ht="28.5" customHeight="1" x14ac:dyDescent="0.2">
      <c r="A59" s="271"/>
      <c r="B59" s="295"/>
      <c r="C59" s="293"/>
      <c r="D59" s="293"/>
      <c r="E59" s="293"/>
      <c r="F59" s="293"/>
      <c r="G59" s="293"/>
      <c r="H59" s="293"/>
      <c r="I59" s="293"/>
      <c r="J59" s="292"/>
      <c r="K59" s="293" t="s">
        <v>167</v>
      </c>
      <c r="L59" s="301" t="s">
        <v>209</v>
      </c>
      <c r="M59" s="280">
        <v>5</v>
      </c>
      <c r="N59" s="280">
        <v>0</v>
      </c>
      <c r="O59" s="279">
        <v>0</v>
      </c>
      <c r="P59" s="278"/>
      <c r="Q59" s="273"/>
      <c r="R59" s="273"/>
      <c r="S59" s="273"/>
      <c r="T59" s="273">
        <f>T60</f>
        <v>118143.56</v>
      </c>
      <c r="U59" s="273">
        <f>U60</f>
        <v>1298983.56</v>
      </c>
      <c r="V59" s="273">
        <f>V60</f>
        <v>0</v>
      </c>
      <c r="W59" s="273">
        <f>W60</f>
        <v>0</v>
      </c>
    </row>
    <row r="60" spans="1:23" ht="18" customHeight="1" x14ac:dyDescent="0.2">
      <c r="A60" s="271"/>
      <c r="B60" s="295"/>
      <c r="C60" s="293"/>
      <c r="D60" s="293"/>
      <c r="E60" s="293"/>
      <c r="F60" s="293"/>
      <c r="G60" s="293"/>
      <c r="H60" s="293"/>
      <c r="I60" s="293"/>
      <c r="J60" s="292"/>
      <c r="K60" s="293" t="s">
        <v>164</v>
      </c>
      <c r="L60" s="301" t="s">
        <v>209</v>
      </c>
      <c r="M60" s="300" t="s">
        <v>255</v>
      </c>
      <c r="N60" s="300" t="s">
        <v>310</v>
      </c>
      <c r="O60" s="300" t="s">
        <v>299</v>
      </c>
      <c r="P60" s="293"/>
      <c r="Q60" s="293"/>
      <c r="R60" s="293"/>
      <c r="S60" s="293"/>
      <c r="T60" s="299">
        <f>T61</f>
        <v>118143.56</v>
      </c>
      <c r="U60" s="299">
        <f>U61</f>
        <v>1298983.56</v>
      </c>
      <c r="V60" s="273">
        <f>V61</f>
        <v>0</v>
      </c>
      <c r="W60" s="273">
        <v>0</v>
      </c>
    </row>
    <row r="61" spans="1:23" ht="39" customHeight="1" x14ac:dyDescent="0.2">
      <c r="A61" s="271"/>
      <c r="B61" s="295"/>
      <c r="C61" s="293"/>
      <c r="D61" s="293"/>
      <c r="E61" s="293"/>
      <c r="F61" s="293"/>
      <c r="G61" s="293"/>
      <c r="H61" s="293"/>
      <c r="I61" s="293"/>
      <c r="J61" s="292"/>
      <c r="K61" s="293" t="s">
        <v>204</v>
      </c>
      <c r="L61" s="301" t="s">
        <v>209</v>
      </c>
      <c r="M61" s="300" t="s">
        <v>255</v>
      </c>
      <c r="N61" s="300" t="s">
        <v>310</v>
      </c>
      <c r="O61" s="293">
        <v>240</v>
      </c>
      <c r="P61" s="293"/>
      <c r="Q61" s="293"/>
      <c r="R61" s="293"/>
      <c r="S61" s="293"/>
      <c r="T61" s="299">
        <v>118143.56</v>
      </c>
      <c r="U61" s="299">
        <v>1298983.56</v>
      </c>
      <c r="V61" s="273">
        <v>0</v>
      </c>
      <c r="W61" s="273">
        <v>0</v>
      </c>
    </row>
    <row r="62" spans="1:23" ht="42.75" customHeight="1" x14ac:dyDescent="0.2">
      <c r="A62" s="271"/>
      <c r="B62" s="298"/>
      <c r="C62" s="417" t="s">
        <v>207</v>
      </c>
      <c r="D62" s="417"/>
      <c r="E62" s="417"/>
      <c r="F62" s="417"/>
      <c r="G62" s="417"/>
      <c r="H62" s="417"/>
      <c r="I62" s="417"/>
      <c r="J62" s="417"/>
      <c r="K62" s="417"/>
      <c r="L62" s="281" t="s">
        <v>309</v>
      </c>
      <c r="M62" s="280">
        <v>0</v>
      </c>
      <c r="N62" s="280">
        <v>0</v>
      </c>
      <c r="O62" s="279">
        <v>0</v>
      </c>
      <c r="P62" s="278"/>
      <c r="Q62" s="273">
        <v>2261400.14</v>
      </c>
      <c r="R62" s="273">
        <v>2145481</v>
      </c>
      <c r="S62" s="273">
        <v>2133900</v>
      </c>
      <c r="T62" s="273">
        <f>T63+T67</f>
        <v>46950.33</v>
      </c>
      <c r="U62" s="273">
        <f>U63+U67+U71</f>
        <v>2846328.66</v>
      </c>
      <c r="V62" s="274">
        <f>V63+V67</f>
        <v>2266631</v>
      </c>
      <c r="W62" s="294">
        <f>W63</f>
        <v>2261050</v>
      </c>
    </row>
    <row r="63" spans="1:23" ht="67.5" customHeight="1" x14ac:dyDescent="0.2">
      <c r="A63" s="271"/>
      <c r="B63" s="298"/>
      <c r="C63" s="293"/>
      <c r="D63" s="293"/>
      <c r="E63" s="293"/>
      <c r="F63" s="293"/>
      <c r="G63" s="293"/>
      <c r="H63" s="293"/>
      <c r="I63" s="293"/>
      <c r="J63" s="293"/>
      <c r="K63" s="293" t="s">
        <v>206</v>
      </c>
      <c r="L63" s="281">
        <v>6360075080</v>
      </c>
      <c r="M63" s="280">
        <v>0</v>
      </c>
      <c r="N63" s="280">
        <v>0</v>
      </c>
      <c r="O63" s="279">
        <v>0</v>
      </c>
      <c r="P63" s="278"/>
      <c r="Q63" s="273"/>
      <c r="R63" s="273"/>
      <c r="S63" s="273"/>
      <c r="T63" s="273">
        <v>0</v>
      </c>
      <c r="U63" s="273">
        <v>1923240</v>
      </c>
      <c r="V63" s="274">
        <v>2261050</v>
      </c>
      <c r="W63" s="294">
        <v>2261050</v>
      </c>
    </row>
    <row r="64" spans="1:23" ht="27" customHeight="1" x14ac:dyDescent="0.2">
      <c r="A64" s="271"/>
      <c r="B64" s="298"/>
      <c r="C64" s="293"/>
      <c r="D64" s="293"/>
      <c r="E64" s="293"/>
      <c r="F64" s="293"/>
      <c r="G64" s="293"/>
      <c r="H64" s="293"/>
      <c r="I64" s="293"/>
      <c r="J64" s="293"/>
      <c r="K64" s="293" t="s">
        <v>162</v>
      </c>
      <c r="L64" s="281">
        <v>6360075080</v>
      </c>
      <c r="M64" s="280">
        <v>8</v>
      </c>
      <c r="N64" s="280">
        <v>0</v>
      </c>
      <c r="O64" s="279">
        <v>0</v>
      </c>
      <c r="P64" s="278"/>
      <c r="Q64" s="273"/>
      <c r="R64" s="273"/>
      <c r="S64" s="273"/>
      <c r="T64" s="273">
        <v>0</v>
      </c>
      <c r="U64" s="273">
        <v>1923240</v>
      </c>
      <c r="V64" s="274">
        <v>2261050</v>
      </c>
      <c r="W64" s="294">
        <v>2261050</v>
      </c>
    </row>
    <row r="65" spans="1:23" ht="24" customHeight="1" x14ac:dyDescent="0.2">
      <c r="A65" s="271"/>
      <c r="B65" s="298"/>
      <c r="C65" s="293"/>
      <c r="D65" s="293"/>
      <c r="E65" s="293"/>
      <c r="F65" s="293"/>
      <c r="G65" s="293"/>
      <c r="H65" s="293"/>
      <c r="I65" s="293"/>
      <c r="J65" s="293"/>
      <c r="K65" s="293" t="s">
        <v>308</v>
      </c>
      <c r="L65" s="281">
        <v>6360075080</v>
      </c>
      <c r="M65" s="280">
        <v>8</v>
      </c>
      <c r="N65" s="280">
        <v>1</v>
      </c>
      <c r="O65" s="279">
        <v>0</v>
      </c>
      <c r="P65" s="278"/>
      <c r="Q65" s="273"/>
      <c r="R65" s="273"/>
      <c r="S65" s="273"/>
      <c r="T65" s="273">
        <v>0</v>
      </c>
      <c r="U65" s="273">
        <v>1923240</v>
      </c>
      <c r="V65" s="274">
        <v>2261050</v>
      </c>
      <c r="W65" s="294">
        <v>2261050</v>
      </c>
    </row>
    <row r="66" spans="1:23" ht="27.75" customHeight="1" x14ac:dyDescent="0.2">
      <c r="A66" s="271"/>
      <c r="B66" s="298"/>
      <c r="C66" s="293"/>
      <c r="D66" s="293"/>
      <c r="E66" s="293"/>
      <c r="F66" s="293"/>
      <c r="G66" s="293"/>
      <c r="H66" s="293"/>
      <c r="I66" s="293"/>
      <c r="J66" s="293"/>
      <c r="K66" s="293" t="s">
        <v>37</v>
      </c>
      <c r="L66" s="281">
        <v>6360075080</v>
      </c>
      <c r="M66" s="280">
        <v>8</v>
      </c>
      <c r="N66" s="280">
        <v>1</v>
      </c>
      <c r="O66" s="279">
        <v>540</v>
      </c>
      <c r="P66" s="278"/>
      <c r="Q66" s="273"/>
      <c r="R66" s="273"/>
      <c r="S66" s="273"/>
      <c r="T66" s="273">
        <v>0</v>
      </c>
      <c r="U66" s="273">
        <v>1923240</v>
      </c>
      <c r="V66" s="274">
        <v>2261050</v>
      </c>
      <c r="W66" s="294">
        <v>2261050</v>
      </c>
    </row>
    <row r="67" spans="1:23" ht="57.75" customHeight="1" x14ac:dyDescent="0.2">
      <c r="A67" s="271"/>
      <c r="B67" s="298"/>
      <c r="C67" s="293"/>
      <c r="D67" s="293"/>
      <c r="E67" s="293"/>
      <c r="F67" s="293"/>
      <c r="G67" s="293"/>
      <c r="H67" s="293"/>
      <c r="I67" s="293"/>
      <c r="J67" s="293"/>
      <c r="K67" s="293" t="s">
        <v>205</v>
      </c>
      <c r="L67" s="281" t="s">
        <v>307</v>
      </c>
      <c r="M67" s="280">
        <v>0</v>
      </c>
      <c r="N67" s="280">
        <v>0</v>
      </c>
      <c r="O67" s="279">
        <v>0</v>
      </c>
      <c r="P67" s="278"/>
      <c r="Q67" s="273"/>
      <c r="R67" s="273"/>
      <c r="S67" s="273"/>
      <c r="T67" s="273">
        <f>T68</f>
        <v>46950.33</v>
      </c>
      <c r="U67" s="273">
        <f>U68</f>
        <v>585278.66</v>
      </c>
      <c r="V67" s="274">
        <f>V68</f>
        <v>5581</v>
      </c>
      <c r="W67" s="294">
        <f>W68</f>
        <v>0</v>
      </c>
    </row>
    <row r="68" spans="1:23" ht="12.75" customHeight="1" x14ac:dyDescent="0.2">
      <c r="A68" s="271"/>
      <c r="B68" s="416" t="s">
        <v>162</v>
      </c>
      <c r="C68" s="417"/>
      <c r="D68" s="417"/>
      <c r="E68" s="417"/>
      <c r="F68" s="417"/>
      <c r="G68" s="417"/>
      <c r="H68" s="417"/>
      <c r="I68" s="417"/>
      <c r="J68" s="417"/>
      <c r="K68" s="417"/>
      <c r="L68" s="281">
        <v>6360095220</v>
      </c>
      <c r="M68" s="280">
        <v>8</v>
      </c>
      <c r="N68" s="280">
        <v>0</v>
      </c>
      <c r="O68" s="279" t="s">
        <v>299</v>
      </c>
      <c r="P68" s="278"/>
      <c r="Q68" s="273">
        <v>2133900</v>
      </c>
      <c r="R68" s="273">
        <v>2133900</v>
      </c>
      <c r="S68" s="273">
        <v>2133900</v>
      </c>
      <c r="T68" s="273">
        <f>T69</f>
        <v>46950.33</v>
      </c>
      <c r="U68" s="273">
        <f t="shared" ref="U68:W68" si="9">U69</f>
        <v>585278.66</v>
      </c>
      <c r="V68" s="274">
        <f t="shared" si="9"/>
        <v>5581</v>
      </c>
      <c r="W68" s="294">
        <f t="shared" si="9"/>
        <v>0</v>
      </c>
    </row>
    <row r="69" spans="1:23" ht="12.75" customHeight="1" x14ac:dyDescent="0.2">
      <c r="A69" s="271"/>
      <c r="B69" s="416" t="s">
        <v>161</v>
      </c>
      <c r="C69" s="417"/>
      <c r="D69" s="417"/>
      <c r="E69" s="417"/>
      <c r="F69" s="417"/>
      <c r="G69" s="417"/>
      <c r="H69" s="417"/>
      <c r="I69" s="417"/>
      <c r="J69" s="417"/>
      <c r="K69" s="417"/>
      <c r="L69" s="281">
        <v>6360095220</v>
      </c>
      <c r="M69" s="280">
        <v>8</v>
      </c>
      <c r="N69" s="280">
        <v>1</v>
      </c>
      <c r="O69" s="279" t="s">
        <v>299</v>
      </c>
      <c r="P69" s="278"/>
      <c r="Q69" s="273">
        <v>2133900</v>
      </c>
      <c r="R69" s="273">
        <v>2133900</v>
      </c>
      <c r="S69" s="273">
        <v>2133900</v>
      </c>
      <c r="T69" s="273">
        <f>T70</f>
        <v>46950.33</v>
      </c>
      <c r="U69" s="273">
        <f>U70</f>
        <v>585278.66</v>
      </c>
      <c r="V69" s="274">
        <f>V70</f>
        <v>5581</v>
      </c>
      <c r="W69" s="294">
        <f>W70</f>
        <v>0</v>
      </c>
    </row>
    <row r="70" spans="1:23" ht="56.25" customHeight="1" x14ac:dyDescent="0.2">
      <c r="A70" s="271"/>
      <c r="B70" s="295"/>
      <c r="C70" s="293"/>
      <c r="D70" s="293"/>
      <c r="E70" s="293"/>
      <c r="F70" s="293"/>
      <c r="G70" s="293"/>
      <c r="H70" s="293"/>
      <c r="I70" s="293"/>
      <c r="J70" s="292"/>
      <c r="K70" s="293" t="s">
        <v>204</v>
      </c>
      <c r="L70" s="281" t="s">
        <v>307</v>
      </c>
      <c r="M70" s="280">
        <v>8</v>
      </c>
      <c r="N70" s="280">
        <v>1</v>
      </c>
      <c r="O70" s="279">
        <v>240</v>
      </c>
      <c r="P70" s="278"/>
      <c r="Q70" s="273"/>
      <c r="R70" s="273"/>
      <c r="S70" s="273"/>
      <c r="T70" s="273">
        <v>46950.33</v>
      </c>
      <c r="U70" s="273">
        <v>585278.66</v>
      </c>
      <c r="V70" s="297">
        <v>5581</v>
      </c>
      <c r="W70" s="273">
        <v>0</v>
      </c>
    </row>
    <row r="71" spans="1:23" ht="42" customHeight="1" x14ac:dyDescent="0.2">
      <c r="A71" s="271"/>
      <c r="B71" s="295"/>
      <c r="C71" s="293"/>
      <c r="D71" s="293"/>
      <c r="E71" s="293"/>
      <c r="F71" s="293"/>
      <c r="G71" s="293"/>
      <c r="H71" s="293"/>
      <c r="I71" s="293"/>
      <c r="J71" s="293"/>
      <c r="K71" s="293" t="s">
        <v>203</v>
      </c>
      <c r="L71" s="281">
        <v>6360097030</v>
      </c>
      <c r="M71" s="280">
        <v>0</v>
      </c>
      <c r="N71" s="280">
        <v>0</v>
      </c>
      <c r="O71" s="279">
        <v>0</v>
      </c>
      <c r="P71" s="278"/>
      <c r="Q71" s="273"/>
      <c r="R71" s="273"/>
      <c r="S71" s="273"/>
      <c r="T71" s="273">
        <v>0</v>
      </c>
      <c r="U71" s="273">
        <f>U74</f>
        <v>337810</v>
      </c>
      <c r="V71" s="273">
        <f>V74</f>
        <v>0</v>
      </c>
      <c r="W71" s="294">
        <f>W74</f>
        <v>0</v>
      </c>
    </row>
    <row r="72" spans="1:23" ht="26.25" customHeight="1" x14ac:dyDescent="0.2">
      <c r="A72" s="271"/>
      <c r="B72" s="295"/>
      <c r="C72" s="293"/>
      <c r="D72" s="293"/>
      <c r="E72" s="293"/>
      <c r="F72" s="293"/>
      <c r="G72" s="293"/>
      <c r="H72" s="293"/>
      <c r="I72" s="293"/>
      <c r="J72" s="293"/>
      <c r="K72" s="293" t="s">
        <v>162</v>
      </c>
      <c r="L72" s="281">
        <v>6360097030</v>
      </c>
      <c r="M72" s="280">
        <v>8</v>
      </c>
      <c r="N72" s="280">
        <v>0</v>
      </c>
      <c r="O72" s="279">
        <v>0</v>
      </c>
      <c r="P72" s="278"/>
      <c r="Q72" s="273"/>
      <c r="R72" s="273"/>
      <c r="S72" s="273"/>
      <c r="T72" s="273">
        <v>0</v>
      </c>
      <c r="U72" s="273">
        <f t="shared" ref="U72:W73" si="10">U73</f>
        <v>337810</v>
      </c>
      <c r="V72" s="273">
        <f t="shared" si="10"/>
        <v>0</v>
      </c>
      <c r="W72" s="294">
        <f t="shared" si="10"/>
        <v>0</v>
      </c>
    </row>
    <row r="73" spans="1:23" ht="21.75" customHeight="1" x14ac:dyDescent="0.2">
      <c r="A73" s="271"/>
      <c r="B73" s="295"/>
      <c r="C73" s="293"/>
      <c r="D73" s="293"/>
      <c r="E73" s="293"/>
      <c r="F73" s="293"/>
      <c r="G73" s="293"/>
      <c r="H73" s="293"/>
      <c r="I73" s="293"/>
      <c r="J73" s="293"/>
      <c r="K73" s="293" t="s">
        <v>161</v>
      </c>
      <c r="L73" s="281">
        <v>6360097030</v>
      </c>
      <c r="M73" s="280">
        <v>8</v>
      </c>
      <c r="N73" s="280">
        <v>1</v>
      </c>
      <c r="O73" s="279">
        <v>0</v>
      </c>
      <c r="P73" s="278"/>
      <c r="Q73" s="273"/>
      <c r="R73" s="273"/>
      <c r="S73" s="273"/>
      <c r="T73" s="273">
        <v>0</v>
      </c>
      <c r="U73" s="273">
        <f t="shared" si="10"/>
        <v>337810</v>
      </c>
      <c r="V73" s="273">
        <f t="shared" si="10"/>
        <v>0</v>
      </c>
      <c r="W73" s="294">
        <f t="shared" si="10"/>
        <v>0</v>
      </c>
    </row>
    <row r="74" spans="1:23" ht="21.75" customHeight="1" x14ac:dyDescent="0.2">
      <c r="A74" s="271"/>
      <c r="B74" s="295"/>
      <c r="C74" s="293"/>
      <c r="D74" s="293"/>
      <c r="E74" s="293"/>
      <c r="F74" s="293"/>
      <c r="G74" s="293"/>
      <c r="H74" s="293"/>
      <c r="I74" s="293"/>
      <c r="J74" s="293"/>
      <c r="K74" s="293" t="s">
        <v>37</v>
      </c>
      <c r="L74" s="281">
        <v>6360097030</v>
      </c>
      <c r="M74" s="280">
        <v>8</v>
      </c>
      <c r="N74" s="280">
        <v>1</v>
      </c>
      <c r="O74" s="279">
        <v>540</v>
      </c>
      <c r="P74" s="278"/>
      <c r="Q74" s="273"/>
      <c r="R74" s="273"/>
      <c r="S74" s="273"/>
      <c r="T74" s="273">
        <v>0</v>
      </c>
      <c r="U74" s="273">
        <v>337810</v>
      </c>
      <c r="V74" s="273">
        <v>0</v>
      </c>
      <c r="W74" s="294">
        <v>0</v>
      </c>
    </row>
    <row r="75" spans="1:23" ht="53.25" customHeight="1" x14ac:dyDescent="0.2">
      <c r="A75" s="271"/>
      <c r="B75" s="295"/>
      <c r="C75" s="293"/>
      <c r="D75" s="293"/>
      <c r="E75" s="293"/>
      <c r="F75" s="293"/>
      <c r="G75" s="293"/>
      <c r="H75" s="293"/>
      <c r="I75" s="293"/>
      <c r="J75" s="293"/>
      <c r="K75" s="293" t="s">
        <v>306</v>
      </c>
      <c r="L75" s="296">
        <v>6380000000</v>
      </c>
      <c r="M75" s="280">
        <v>0</v>
      </c>
      <c r="N75" s="280">
        <v>0</v>
      </c>
      <c r="O75" s="279">
        <v>0</v>
      </c>
      <c r="P75" s="278"/>
      <c r="Q75" s="273"/>
      <c r="R75" s="273"/>
      <c r="S75" s="273"/>
      <c r="T75" s="273">
        <v>0</v>
      </c>
      <c r="U75" s="273">
        <f>U76</f>
        <v>0</v>
      </c>
      <c r="V75" s="273">
        <f>V76</f>
        <v>0</v>
      </c>
      <c r="W75" s="294">
        <f>W76</f>
        <v>363000</v>
      </c>
    </row>
    <row r="76" spans="1:23" ht="120.75" customHeight="1" x14ac:dyDescent="0.2">
      <c r="A76" s="271"/>
      <c r="B76" s="295"/>
      <c r="C76" s="293"/>
      <c r="D76" s="293"/>
      <c r="E76" s="293"/>
      <c r="F76" s="293"/>
      <c r="G76" s="293"/>
      <c r="H76" s="293"/>
      <c r="I76" s="293"/>
      <c r="J76" s="293"/>
      <c r="K76" s="293" t="s">
        <v>305</v>
      </c>
      <c r="L76" s="281" t="s">
        <v>217</v>
      </c>
      <c r="M76" s="280">
        <v>0</v>
      </c>
      <c r="N76" s="280">
        <v>0</v>
      </c>
      <c r="O76" s="279">
        <v>0</v>
      </c>
      <c r="P76" s="278"/>
      <c r="Q76" s="273"/>
      <c r="R76" s="273"/>
      <c r="S76" s="273"/>
      <c r="T76" s="273">
        <v>0</v>
      </c>
      <c r="U76" s="273">
        <v>0</v>
      </c>
      <c r="V76" s="273">
        <v>0</v>
      </c>
      <c r="W76" s="294">
        <v>363000</v>
      </c>
    </row>
    <row r="77" spans="1:23" ht="27.75" customHeight="1" x14ac:dyDescent="0.2">
      <c r="A77" s="271"/>
      <c r="B77" s="295"/>
      <c r="C77" s="293"/>
      <c r="D77" s="293"/>
      <c r="E77" s="293"/>
      <c r="F77" s="293"/>
      <c r="G77" s="293"/>
      <c r="H77" s="293"/>
      <c r="I77" s="293"/>
      <c r="J77" s="293"/>
      <c r="K77" s="293" t="s">
        <v>171</v>
      </c>
      <c r="L77" s="281" t="s">
        <v>217</v>
      </c>
      <c r="M77" s="280">
        <v>4</v>
      </c>
      <c r="N77" s="280">
        <v>0</v>
      </c>
      <c r="O77" s="279">
        <v>0</v>
      </c>
      <c r="P77" s="278"/>
      <c r="Q77" s="273"/>
      <c r="R77" s="273"/>
      <c r="S77" s="273"/>
      <c r="T77" s="273">
        <v>0</v>
      </c>
      <c r="U77" s="273">
        <v>0</v>
      </c>
      <c r="V77" s="273">
        <v>0</v>
      </c>
      <c r="W77" s="294">
        <v>363000</v>
      </c>
    </row>
    <row r="78" spans="1:23" ht="25.5" customHeight="1" x14ac:dyDescent="0.2">
      <c r="A78" s="271"/>
      <c r="B78" s="295"/>
      <c r="C78" s="293"/>
      <c r="D78" s="293"/>
      <c r="E78" s="293"/>
      <c r="F78" s="293"/>
      <c r="G78" s="293"/>
      <c r="H78" s="293"/>
      <c r="I78" s="293"/>
      <c r="J78" s="293"/>
      <c r="K78" s="293" t="s">
        <v>169</v>
      </c>
      <c r="L78" s="281" t="s">
        <v>217</v>
      </c>
      <c r="M78" s="280">
        <v>4</v>
      </c>
      <c r="N78" s="280">
        <v>12</v>
      </c>
      <c r="O78" s="279">
        <v>0</v>
      </c>
      <c r="P78" s="278"/>
      <c r="Q78" s="273"/>
      <c r="R78" s="273"/>
      <c r="S78" s="273"/>
      <c r="T78" s="273">
        <v>0</v>
      </c>
      <c r="U78" s="273">
        <v>0</v>
      </c>
      <c r="V78" s="273">
        <v>0</v>
      </c>
      <c r="W78" s="294">
        <v>363000</v>
      </c>
    </row>
    <row r="79" spans="1:23" ht="39" customHeight="1" x14ac:dyDescent="0.2">
      <c r="A79" s="271"/>
      <c r="B79" s="295"/>
      <c r="C79" s="293"/>
      <c r="D79" s="293"/>
      <c r="E79" s="293"/>
      <c r="F79" s="293"/>
      <c r="G79" s="293"/>
      <c r="H79" s="293"/>
      <c r="I79" s="293"/>
      <c r="J79" s="293"/>
      <c r="K79" s="293" t="s">
        <v>204</v>
      </c>
      <c r="L79" s="281" t="s">
        <v>217</v>
      </c>
      <c r="M79" s="280">
        <v>4</v>
      </c>
      <c r="N79" s="280">
        <v>12</v>
      </c>
      <c r="O79" s="279">
        <v>240</v>
      </c>
      <c r="P79" s="278"/>
      <c r="Q79" s="273"/>
      <c r="R79" s="273"/>
      <c r="S79" s="273"/>
      <c r="T79" s="273">
        <v>0</v>
      </c>
      <c r="U79" s="273">
        <v>0</v>
      </c>
      <c r="V79" s="273">
        <v>0</v>
      </c>
      <c r="W79" s="294">
        <v>363000</v>
      </c>
    </row>
    <row r="80" spans="1:23" ht="39" customHeight="1" x14ac:dyDescent="0.2">
      <c r="A80" s="271"/>
      <c r="B80" s="295"/>
      <c r="C80" s="293"/>
      <c r="D80" s="293"/>
      <c r="E80" s="293"/>
      <c r="F80" s="293"/>
      <c r="G80" s="293"/>
      <c r="H80" s="293"/>
      <c r="I80" s="293"/>
      <c r="J80" s="293"/>
      <c r="K80" s="293" t="s">
        <v>304</v>
      </c>
      <c r="L80" s="281">
        <v>7700000000</v>
      </c>
      <c r="M80" s="280">
        <v>0</v>
      </c>
      <c r="N80" s="280">
        <v>0</v>
      </c>
      <c r="O80" s="279">
        <v>0</v>
      </c>
      <c r="P80" s="278"/>
      <c r="Q80" s="273"/>
      <c r="R80" s="273"/>
      <c r="S80" s="273"/>
      <c r="T80" s="273">
        <f>T94</f>
        <v>84750</v>
      </c>
      <c r="U80" s="273">
        <v>101407.5</v>
      </c>
      <c r="V80" s="273">
        <f>V81+V86+V89</f>
        <v>21119</v>
      </c>
      <c r="W80" s="294">
        <f>W81+W86+W89</f>
        <v>17000</v>
      </c>
    </row>
    <row r="81" spans="1:23" ht="39" customHeight="1" x14ac:dyDescent="0.2">
      <c r="A81" s="271"/>
      <c r="B81" s="295"/>
      <c r="C81" s="293"/>
      <c r="D81" s="293"/>
      <c r="E81" s="293"/>
      <c r="F81" s="293"/>
      <c r="G81" s="293"/>
      <c r="H81" s="293"/>
      <c r="I81" s="293"/>
      <c r="J81" s="293"/>
      <c r="K81" s="293" t="s">
        <v>303</v>
      </c>
      <c r="L81" s="281" t="s">
        <v>301</v>
      </c>
      <c r="M81" s="280">
        <v>0</v>
      </c>
      <c r="N81" s="280">
        <v>0</v>
      </c>
      <c r="O81" s="279">
        <v>0</v>
      </c>
      <c r="P81" s="278"/>
      <c r="Q81" s="273"/>
      <c r="R81" s="273"/>
      <c r="S81" s="273"/>
      <c r="T81" s="273">
        <f t="shared" ref="T81:U83" si="11">T82</f>
        <v>-6000</v>
      </c>
      <c r="U81" s="273">
        <f t="shared" si="11"/>
        <v>0</v>
      </c>
      <c r="V81" s="273">
        <v>4119</v>
      </c>
      <c r="W81" s="294">
        <v>0</v>
      </c>
    </row>
    <row r="82" spans="1:23" ht="42.75" customHeight="1" x14ac:dyDescent="0.2">
      <c r="A82" s="271"/>
      <c r="B82" s="416" t="s">
        <v>176</v>
      </c>
      <c r="C82" s="417"/>
      <c r="D82" s="417"/>
      <c r="E82" s="417"/>
      <c r="F82" s="417"/>
      <c r="G82" s="417"/>
      <c r="H82" s="417"/>
      <c r="I82" s="417"/>
      <c r="J82" s="417"/>
      <c r="K82" s="417"/>
      <c r="L82" s="281" t="s">
        <v>301</v>
      </c>
      <c r="M82" s="280">
        <v>3</v>
      </c>
      <c r="N82" s="280">
        <v>0</v>
      </c>
      <c r="O82" s="279" t="s">
        <v>299</v>
      </c>
      <c r="P82" s="278"/>
      <c r="Q82" s="273">
        <v>6000</v>
      </c>
      <c r="R82" s="273">
        <v>4119</v>
      </c>
      <c r="S82" s="273">
        <v>0</v>
      </c>
      <c r="T82" s="273">
        <f t="shared" si="11"/>
        <v>-6000</v>
      </c>
      <c r="U82" s="273">
        <f t="shared" si="11"/>
        <v>0</v>
      </c>
      <c r="V82" s="273">
        <f>V83</f>
        <v>4119</v>
      </c>
      <c r="W82" s="294">
        <v>0</v>
      </c>
    </row>
    <row r="83" spans="1:23" ht="24" customHeight="1" x14ac:dyDescent="0.2">
      <c r="A83" s="271"/>
      <c r="B83" s="295" t="s">
        <v>179</v>
      </c>
      <c r="C83" s="293"/>
      <c r="D83" s="293"/>
      <c r="E83" s="293"/>
      <c r="F83" s="293"/>
      <c r="G83" s="293"/>
      <c r="H83" s="293"/>
      <c r="I83" s="293"/>
      <c r="J83" s="293"/>
      <c r="K83" s="293" t="s">
        <v>302</v>
      </c>
      <c r="L83" s="281" t="s">
        <v>301</v>
      </c>
      <c r="M83" s="280">
        <v>3</v>
      </c>
      <c r="N83" s="280">
        <v>14</v>
      </c>
      <c r="O83" s="279">
        <v>0</v>
      </c>
      <c r="P83" s="278"/>
      <c r="Q83" s="273"/>
      <c r="R83" s="273"/>
      <c r="S83" s="273"/>
      <c r="T83" s="273">
        <f t="shared" si="11"/>
        <v>-6000</v>
      </c>
      <c r="U83" s="273">
        <f t="shared" si="11"/>
        <v>0</v>
      </c>
      <c r="V83" s="273">
        <v>4119</v>
      </c>
      <c r="W83" s="294">
        <v>0</v>
      </c>
    </row>
    <row r="84" spans="1:23" ht="44.25" customHeight="1" x14ac:dyDescent="0.2">
      <c r="A84" s="271"/>
      <c r="B84" s="417" t="s">
        <v>204</v>
      </c>
      <c r="C84" s="417"/>
      <c r="D84" s="417"/>
      <c r="E84" s="417"/>
      <c r="F84" s="417"/>
      <c r="G84" s="417"/>
      <c r="H84" s="417"/>
      <c r="I84" s="417"/>
      <c r="J84" s="417"/>
      <c r="K84" s="417"/>
      <c r="L84" s="281" t="s">
        <v>301</v>
      </c>
      <c r="M84" s="280">
        <v>3</v>
      </c>
      <c r="N84" s="280">
        <v>14</v>
      </c>
      <c r="O84" s="279" t="s">
        <v>238</v>
      </c>
      <c r="P84" s="278"/>
      <c r="Q84" s="273">
        <v>6000</v>
      </c>
      <c r="R84" s="273">
        <v>4119</v>
      </c>
      <c r="S84" s="273">
        <v>0</v>
      </c>
      <c r="T84" s="273">
        <v>-6000</v>
      </c>
      <c r="U84" s="273">
        <v>0</v>
      </c>
      <c r="V84" s="273">
        <v>4119</v>
      </c>
      <c r="W84" s="273">
        <v>0</v>
      </c>
    </row>
    <row r="85" spans="1:23" ht="44.25" customHeight="1" x14ac:dyDescent="0.2">
      <c r="A85" s="271"/>
      <c r="B85" s="293"/>
      <c r="C85" s="293"/>
      <c r="D85" s="293"/>
      <c r="E85" s="293"/>
      <c r="F85" s="293"/>
      <c r="G85" s="293"/>
      <c r="H85" s="293"/>
      <c r="I85" s="293"/>
      <c r="J85" s="293"/>
      <c r="K85" s="293" t="s">
        <v>232</v>
      </c>
      <c r="L85" s="281">
        <v>7700000040</v>
      </c>
      <c r="M85" s="280">
        <v>0</v>
      </c>
      <c r="N85" s="280">
        <v>0</v>
      </c>
      <c r="O85" s="279">
        <v>0</v>
      </c>
      <c r="P85" s="278"/>
      <c r="Q85" s="273"/>
      <c r="R85" s="273"/>
      <c r="S85" s="273"/>
      <c r="T85" s="273">
        <v>0</v>
      </c>
      <c r="U85" s="273">
        <f>U86</f>
        <v>15000</v>
      </c>
      <c r="V85" s="273">
        <f>V86</f>
        <v>15000</v>
      </c>
      <c r="W85" s="273">
        <f>W86</f>
        <v>15000</v>
      </c>
    </row>
    <row r="86" spans="1:23" ht="22.5" customHeight="1" x14ac:dyDescent="0.2">
      <c r="A86" s="271"/>
      <c r="B86" s="293"/>
      <c r="C86" s="293"/>
      <c r="D86" s="293"/>
      <c r="E86" s="293"/>
      <c r="F86" s="293"/>
      <c r="G86" s="293"/>
      <c r="H86" s="293"/>
      <c r="I86" s="293"/>
      <c r="J86" s="293"/>
      <c r="K86" s="293" t="s">
        <v>300</v>
      </c>
      <c r="L86" s="281">
        <v>7700000040</v>
      </c>
      <c r="M86" s="280">
        <v>1</v>
      </c>
      <c r="N86" s="280">
        <v>0</v>
      </c>
      <c r="O86" s="279">
        <v>0</v>
      </c>
      <c r="P86" s="278"/>
      <c r="Q86" s="273"/>
      <c r="R86" s="273"/>
      <c r="S86" s="273"/>
      <c r="T86" s="273">
        <v>0</v>
      </c>
      <c r="U86" s="273">
        <v>15000</v>
      </c>
      <c r="V86" s="273">
        <v>15000</v>
      </c>
      <c r="W86" s="273">
        <v>15000</v>
      </c>
    </row>
    <row r="87" spans="1:23" ht="22.5" customHeight="1" x14ac:dyDescent="0.2">
      <c r="A87" s="271"/>
      <c r="B87" s="293"/>
      <c r="C87" s="293"/>
      <c r="D87" s="293"/>
      <c r="E87" s="293"/>
      <c r="F87" s="293"/>
      <c r="G87" s="293"/>
      <c r="H87" s="293"/>
      <c r="I87" s="293"/>
      <c r="J87" s="293"/>
      <c r="K87" s="293" t="s">
        <v>180</v>
      </c>
      <c r="L87" s="281">
        <v>7700000040</v>
      </c>
      <c r="M87" s="280">
        <v>1</v>
      </c>
      <c r="N87" s="280">
        <v>11</v>
      </c>
      <c r="O87" s="279">
        <v>0</v>
      </c>
      <c r="P87" s="278"/>
      <c r="Q87" s="273"/>
      <c r="R87" s="273"/>
      <c r="S87" s="273"/>
      <c r="T87" s="273">
        <v>0</v>
      </c>
      <c r="U87" s="273">
        <v>15000</v>
      </c>
      <c r="V87" s="273">
        <v>15000</v>
      </c>
      <c r="W87" s="273">
        <v>15000</v>
      </c>
    </row>
    <row r="88" spans="1:23" ht="19.5" customHeight="1" x14ac:dyDescent="0.2">
      <c r="A88" s="271"/>
      <c r="B88" s="293"/>
      <c r="C88" s="293"/>
      <c r="D88" s="293"/>
      <c r="E88" s="293"/>
      <c r="F88" s="293"/>
      <c r="G88" s="293"/>
      <c r="H88" s="293"/>
      <c r="I88" s="293"/>
      <c r="J88" s="293"/>
      <c r="K88" s="293" t="s">
        <v>231</v>
      </c>
      <c r="L88" s="281">
        <v>7700000040</v>
      </c>
      <c r="M88" s="280">
        <v>1</v>
      </c>
      <c r="N88" s="280">
        <v>11</v>
      </c>
      <c r="O88" s="279">
        <v>870</v>
      </c>
      <c r="P88" s="278"/>
      <c r="Q88" s="273"/>
      <c r="R88" s="273"/>
      <c r="S88" s="273"/>
      <c r="T88" s="273">
        <v>0</v>
      </c>
      <c r="U88" s="273">
        <v>15000</v>
      </c>
      <c r="V88" s="273">
        <v>15000</v>
      </c>
      <c r="W88" s="273">
        <v>15000</v>
      </c>
    </row>
    <row r="89" spans="1:23" ht="31.5" customHeight="1" x14ac:dyDescent="0.2">
      <c r="A89" s="271"/>
      <c r="B89" s="292"/>
      <c r="C89" s="291"/>
      <c r="D89" s="291"/>
      <c r="E89" s="291"/>
      <c r="F89" s="291"/>
      <c r="G89" s="291"/>
      <c r="H89" s="291"/>
      <c r="I89" s="291"/>
      <c r="J89" s="291"/>
      <c r="K89" s="293" t="s">
        <v>266</v>
      </c>
      <c r="L89" s="281" t="s">
        <v>295</v>
      </c>
      <c r="M89" s="280">
        <v>0</v>
      </c>
      <c r="N89" s="280">
        <v>0</v>
      </c>
      <c r="O89" s="279">
        <v>0</v>
      </c>
      <c r="P89" s="278"/>
      <c r="Q89" s="273"/>
      <c r="R89" s="273"/>
      <c r="S89" s="273"/>
      <c r="T89" s="273">
        <v>0</v>
      </c>
      <c r="U89" s="273">
        <f t="shared" ref="U89:W90" si="12">U90</f>
        <v>1657.5</v>
      </c>
      <c r="V89" s="273">
        <f t="shared" si="12"/>
        <v>2000</v>
      </c>
      <c r="W89" s="273">
        <f t="shared" si="12"/>
        <v>2000</v>
      </c>
    </row>
    <row r="90" spans="1:23" ht="19.5" customHeight="1" x14ac:dyDescent="0.2">
      <c r="A90" s="271"/>
      <c r="B90" s="292"/>
      <c r="C90" s="291"/>
      <c r="D90" s="291"/>
      <c r="E90" s="291"/>
      <c r="F90" s="291"/>
      <c r="G90" s="291"/>
      <c r="H90" s="291"/>
      <c r="I90" s="291"/>
      <c r="J90" s="291"/>
      <c r="K90" s="293" t="s">
        <v>300</v>
      </c>
      <c r="L90" s="281">
        <v>7700095100</v>
      </c>
      <c r="M90" s="280">
        <v>1</v>
      </c>
      <c r="N90" s="280">
        <v>0</v>
      </c>
      <c r="O90" s="279">
        <v>0</v>
      </c>
      <c r="P90" s="278"/>
      <c r="Q90" s="273"/>
      <c r="R90" s="273"/>
      <c r="S90" s="273"/>
      <c r="T90" s="273">
        <v>0</v>
      </c>
      <c r="U90" s="273">
        <f t="shared" si="12"/>
        <v>1657.5</v>
      </c>
      <c r="V90" s="273">
        <f t="shared" si="12"/>
        <v>2000</v>
      </c>
      <c r="W90" s="273">
        <f t="shared" si="12"/>
        <v>2000</v>
      </c>
    </row>
    <row r="91" spans="1:23" ht="12.75" customHeight="1" x14ac:dyDescent="0.2">
      <c r="A91" s="271"/>
      <c r="B91" s="409" t="s">
        <v>179</v>
      </c>
      <c r="C91" s="410"/>
      <c r="D91" s="410"/>
      <c r="E91" s="410"/>
      <c r="F91" s="410"/>
      <c r="G91" s="410"/>
      <c r="H91" s="410"/>
      <c r="I91" s="410"/>
      <c r="J91" s="410"/>
      <c r="K91" s="411"/>
      <c r="L91" s="281" t="s">
        <v>295</v>
      </c>
      <c r="M91" s="280">
        <v>1</v>
      </c>
      <c r="N91" s="280">
        <v>13</v>
      </c>
      <c r="O91" s="279" t="s">
        <v>299</v>
      </c>
      <c r="P91" s="278"/>
      <c r="Q91" s="273">
        <v>1600</v>
      </c>
      <c r="R91" s="273">
        <v>0</v>
      </c>
      <c r="S91" s="273">
        <v>0</v>
      </c>
      <c r="T91" s="273">
        <v>0</v>
      </c>
      <c r="U91" s="273">
        <f>U92</f>
        <v>1657.5</v>
      </c>
      <c r="V91" s="273">
        <f>V92</f>
        <v>2000</v>
      </c>
      <c r="W91" s="273">
        <f>W92</f>
        <v>2000</v>
      </c>
    </row>
    <row r="92" spans="1:23" ht="18" customHeight="1" x14ac:dyDescent="0.2">
      <c r="A92" s="271"/>
      <c r="B92" s="289"/>
      <c r="C92" s="289"/>
      <c r="D92" s="289"/>
      <c r="E92" s="289"/>
      <c r="F92" s="289"/>
      <c r="G92" s="289"/>
      <c r="H92" s="289"/>
      <c r="I92" s="289"/>
      <c r="J92" s="289"/>
      <c r="K92" s="289" t="s">
        <v>236</v>
      </c>
      <c r="L92" s="288" t="s">
        <v>295</v>
      </c>
      <c r="M92" s="287">
        <v>1</v>
      </c>
      <c r="N92" s="287">
        <v>13</v>
      </c>
      <c r="O92" s="286">
        <v>850</v>
      </c>
      <c r="P92" s="285"/>
      <c r="Q92" s="284"/>
      <c r="R92" s="284"/>
      <c r="S92" s="284"/>
      <c r="T92" s="284">
        <v>0</v>
      </c>
      <c r="U92" s="284">
        <v>1657.5</v>
      </c>
      <c r="V92" s="284">
        <v>2000</v>
      </c>
      <c r="W92" s="284">
        <v>2000</v>
      </c>
    </row>
    <row r="93" spans="1:23" ht="32.25" customHeight="1" x14ac:dyDescent="0.2">
      <c r="A93" s="271"/>
      <c r="B93" s="289"/>
      <c r="C93" s="289"/>
      <c r="D93" s="289"/>
      <c r="E93" s="289"/>
      <c r="F93" s="289"/>
      <c r="G93" s="289"/>
      <c r="H93" s="289"/>
      <c r="I93" s="289"/>
      <c r="J93" s="289"/>
      <c r="K93" s="289" t="s">
        <v>215</v>
      </c>
      <c r="L93" s="288">
        <v>7700090120</v>
      </c>
      <c r="M93" s="287">
        <v>0</v>
      </c>
      <c r="N93" s="287">
        <v>0</v>
      </c>
      <c r="O93" s="286">
        <v>0</v>
      </c>
      <c r="P93" s="285"/>
      <c r="Q93" s="284"/>
      <c r="R93" s="284"/>
      <c r="S93" s="284"/>
      <c r="T93" s="284">
        <f>T94</f>
        <v>84750</v>
      </c>
      <c r="U93" s="284">
        <f>U94</f>
        <v>84750</v>
      </c>
      <c r="V93" s="284">
        <f>V94</f>
        <v>0</v>
      </c>
      <c r="W93" s="284">
        <f>W94</f>
        <v>0</v>
      </c>
    </row>
    <row r="94" spans="1:23" ht="26.25" customHeight="1" x14ac:dyDescent="0.2">
      <c r="A94" s="283"/>
      <c r="B94" s="293"/>
      <c r="C94" s="293"/>
      <c r="D94" s="293"/>
      <c r="E94" s="293"/>
      <c r="F94" s="293"/>
      <c r="G94" s="293"/>
      <c r="H94" s="293"/>
      <c r="I94" s="293"/>
      <c r="J94" s="293"/>
      <c r="K94" s="293" t="s">
        <v>167</v>
      </c>
      <c r="L94" s="281">
        <v>7700090120</v>
      </c>
      <c r="M94" s="280">
        <v>5</v>
      </c>
      <c r="N94" s="280">
        <v>0</v>
      </c>
      <c r="O94" s="279">
        <v>0</v>
      </c>
      <c r="P94" s="278"/>
      <c r="Q94" s="273"/>
      <c r="R94" s="273"/>
      <c r="S94" s="273"/>
      <c r="T94" s="273">
        <f>T95</f>
        <v>84750</v>
      </c>
      <c r="U94" s="273">
        <f>U95</f>
        <v>84750</v>
      </c>
      <c r="V94" s="273">
        <v>0</v>
      </c>
      <c r="W94" s="273">
        <v>0</v>
      </c>
    </row>
    <row r="95" spans="1:23" ht="26.25" customHeight="1" x14ac:dyDescent="0.2">
      <c r="A95" s="290"/>
      <c r="B95" s="289"/>
      <c r="C95" s="289"/>
      <c r="D95" s="289"/>
      <c r="E95" s="289"/>
      <c r="F95" s="289"/>
      <c r="G95" s="289"/>
      <c r="H95" s="289"/>
      <c r="I95" s="289"/>
      <c r="J95" s="289"/>
      <c r="K95" s="289" t="s">
        <v>166</v>
      </c>
      <c r="L95" s="288">
        <v>7700090120</v>
      </c>
      <c r="M95" s="287">
        <v>5</v>
      </c>
      <c r="N95" s="287">
        <v>2</v>
      </c>
      <c r="O95" s="286">
        <v>0</v>
      </c>
      <c r="P95" s="285"/>
      <c r="Q95" s="284"/>
      <c r="R95" s="284"/>
      <c r="S95" s="284"/>
      <c r="T95" s="284">
        <f>T96</f>
        <v>84750</v>
      </c>
      <c r="U95" s="284">
        <f>U96</f>
        <v>84750</v>
      </c>
      <c r="V95" s="284">
        <v>0</v>
      </c>
      <c r="W95" s="284">
        <v>0</v>
      </c>
    </row>
    <row r="96" spans="1:23" s="282" customFormat="1" ht="46.5" customHeight="1" x14ac:dyDescent="0.2">
      <c r="A96" s="283"/>
      <c r="B96" s="293"/>
      <c r="C96" s="293"/>
      <c r="D96" s="293"/>
      <c r="E96" s="293"/>
      <c r="F96" s="293"/>
      <c r="G96" s="293"/>
      <c r="H96" s="293"/>
      <c r="I96" s="293"/>
      <c r="J96" s="293"/>
      <c r="K96" s="293" t="s">
        <v>204</v>
      </c>
      <c r="L96" s="281">
        <v>7700090120</v>
      </c>
      <c r="M96" s="280">
        <v>5</v>
      </c>
      <c r="N96" s="280">
        <v>2</v>
      </c>
      <c r="O96" s="279">
        <v>240</v>
      </c>
      <c r="P96" s="278"/>
      <c r="Q96" s="273"/>
      <c r="R96" s="273"/>
      <c r="S96" s="273"/>
      <c r="T96" s="273">
        <v>84750</v>
      </c>
      <c r="U96" s="273">
        <v>84750</v>
      </c>
      <c r="V96" s="273">
        <v>0</v>
      </c>
      <c r="W96" s="273">
        <v>0</v>
      </c>
    </row>
    <row r="97" spans="1:23" ht="0.75" customHeight="1" x14ac:dyDescent="0.2">
      <c r="A97" s="271"/>
      <c r="B97" s="293"/>
      <c r="C97" s="293"/>
      <c r="D97" s="293"/>
      <c r="E97" s="293"/>
      <c r="F97" s="293"/>
      <c r="G97" s="293"/>
      <c r="H97" s="293"/>
      <c r="I97" s="293"/>
      <c r="J97" s="293"/>
      <c r="K97" s="293"/>
      <c r="L97" s="281"/>
      <c r="M97" s="280"/>
      <c r="N97" s="280"/>
      <c r="O97" s="279"/>
      <c r="P97" s="278"/>
      <c r="Q97" s="273"/>
      <c r="R97" s="273"/>
      <c r="S97" s="273"/>
      <c r="T97" s="273"/>
      <c r="U97" s="273"/>
      <c r="V97" s="273"/>
      <c r="W97" s="273"/>
    </row>
    <row r="98" spans="1:23" ht="18" hidden="1" customHeight="1" x14ac:dyDescent="0.2">
      <c r="A98" s="271"/>
      <c r="B98" s="293"/>
      <c r="C98" s="293"/>
      <c r="D98" s="293"/>
      <c r="E98" s="293"/>
      <c r="F98" s="293"/>
      <c r="G98" s="293"/>
      <c r="H98" s="293"/>
      <c r="I98" s="293"/>
      <c r="J98" s="293"/>
      <c r="K98" s="293"/>
      <c r="L98" s="281"/>
      <c r="M98" s="280"/>
      <c r="N98" s="280"/>
      <c r="O98" s="279"/>
      <c r="P98" s="278"/>
      <c r="Q98" s="273"/>
      <c r="R98" s="273"/>
      <c r="S98" s="273"/>
      <c r="T98" s="273"/>
      <c r="U98" s="273"/>
      <c r="V98" s="273"/>
      <c r="W98" s="273"/>
    </row>
    <row r="99" spans="1:23" s="272" customFormat="1" ht="12" customHeight="1" x14ac:dyDescent="0.2">
      <c r="A99" s="277" t="s">
        <v>167</v>
      </c>
      <c r="B99" s="420" t="s">
        <v>298</v>
      </c>
      <c r="C99" s="420"/>
      <c r="D99" s="420"/>
      <c r="E99" s="420"/>
      <c r="F99" s="420"/>
      <c r="G99" s="420"/>
      <c r="H99" s="420"/>
      <c r="I99" s="420"/>
      <c r="J99" s="420"/>
      <c r="K99" s="420"/>
      <c r="L99" s="276" t="s">
        <v>297</v>
      </c>
      <c r="M99" s="276" t="s">
        <v>297</v>
      </c>
      <c r="N99" s="276" t="s">
        <v>297</v>
      </c>
      <c r="O99" s="276" t="s">
        <v>297</v>
      </c>
      <c r="P99" s="275" t="s">
        <v>296</v>
      </c>
      <c r="Q99" s="273">
        <v>5721600</v>
      </c>
      <c r="R99" s="273">
        <v>5316600</v>
      </c>
      <c r="S99" s="273">
        <v>5237700</v>
      </c>
      <c r="T99" s="273">
        <v>84750</v>
      </c>
      <c r="U99" s="273">
        <v>8254858.7800000003</v>
      </c>
      <c r="V99" s="274">
        <v>6625300</v>
      </c>
      <c r="W99" s="273">
        <v>6860200</v>
      </c>
    </row>
    <row r="100" spans="1:23" ht="409.6" hidden="1" customHeight="1" x14ac:dyDescent="0.2">
      <c r="A100" s="271"/>
      <c r="B100" s="270"/>
      <c r="C100" s="269"/>
      <c r="D100" s="269"/>
      <c r="E100" s="269"/>
      <c r="F100" s="267"/>
      <c r="G100" s="267"/>
      <c r="H100" s="267"/>
      <c r="I100" s="267"/>
      <c r="J100" s="267"/>
      <c r="K100" s="268"/>
      <c r="L100" s="267" t="s">
        <v>295</v>
      </c>
      <c r="M100" s="267">
        <v>1</v>
      </c>
      <c r="N100" s="267">
        <v>13</v>
      </c>
      <c r="O100" s="267" t="s">
        <v>294</v>
      </c>
      <c r="P100" s="267"/>
      <c r="Q100" s="266">
        <v>5721600</v>
      </c>
      <c r="R100" s="266">
        <v>5316600</v>
      </c>
      <c r="S100" s="266">
        <v>5237700</v>
      </c>
      <c r="T100" s="266"/>
      <c r="U100" s="265">
        <v>0</v>
      </c>
      <c r="V100" s="265">
        <v>0</v>
      </c>
      <c r="W100" s="264">
        <v>0</v>
      </c>
    </row>
  </sheetData>
  <mergeCells count="39">
    <mergeCell ref="P1:R1"/>
    <mergeCell ref="B12:K12"/>
    <mergeCell ref="C13:K13"/>
    <mergeCell ref="C37:K37"/>
    <mergeCell ref="C43:K43"/>
    <mergeCell ref="B14:K14"/>
    <mergeCell ref="B31:K31"/>
    <mergeCell ref="B41:K41"/>
    <mergeCell ref="B42:K42"/>
    <mergeCell ref="B22:K22"/>
    <mergeCell ref="B23:K23"/>
    <mergeCell ref="B24:K24"/>
    <mergeCell ref="B47:K47"/>
    <mergeCell ref="B99:K99"/>
    <mergeCell ref="C48:K48"/>
    <mergeCell ref="C62:K62"/>
    <mergeCell ref="B69:K69"/>
    <mergeCell ref="B82:K82"/>
    <mergeCell ref="B68:K68"/>
    <mergeCell ref="B46:K46"/>
    <mergeCell ref="B51:K51"/>
    <mergeCell ref="B52:K52"/>
    <mergeCell ref="B57:K57"/>
    <mergeCell ref="B91:K91"/>
    <mergeCell ref="U1:V1"/>
    <mergeCell ref="B11:K11"/>
    <mergeCell ref="B15:K15"/>
    <mergeCell ref="B44:K44"/>
    <mergeCell ref="B30:K30"/>
    <mergeCell ref="O3:W3"/>
    <mergeCell ref="B20:K20"/>
    <mergeCell ref="B17:K17"/>
    <mergeCell ref="B21:K21"/>
    <mergeCell ref="B18:K18"/>
    <mergeCell ref="B84:K84"/>
    <mergeCell ref="B19:K19"/>
    <mergeCell ref="O2:V2"/>
    <mergeCell ref="U4:W4"/>
    <mergeCell ref="B16:K16"/>
  </mergeCells>
  <pageMargins left="0.70866141732283472" right="0.70866141732283472" top="0.74803149606299213" bottom="0.74803149606299213" header="0.31496062992125984" footer="0.31496062992125984"/>
  <pageSetup scale="72" fitToHeight="0" orientation="portrait" r:id="rId1"/>
  <headerFooter scaleWithDoc="0">
    <oddHeader>&amp;C&amp;Ф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Прил1</vt:lpstr>
      <vt:lpstr>Прил.2</vt:lpstr>
      <vt:lpstr>Прил.3</vt:lpstr>
      <vt:lpstr>прил4</vt:lpstr>
      <vt:lpstr>Прил.5</vt:lpstr>
      <vt:lpstr>СРБ на план. период (КЦСР)</vt:lpstr>
    </vt:vector>
  </TitlesOfParts>
  <Company>Anastasiya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Anastasiya</dc:creator>
  <cp:lastModifiedBy>1</cp:lastModifiedBy>
  <cp:lastPrinted>2022-09-12T05:54:33Z</cp:lastPrinted>
  <dcterms:created xsi:type="dcterms:W3CDTF">2010-12-16T03:42:04Z</dcterms:created>
  <dcterms:modified xsi:type="dcterms:W3CDTF">2022-11-01T19:02:59Z</dcterms:modified>
</cp:coreProperties>
</file>