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Надежда\Downloads\1\"/>
    </mc:Choice>
  </mc:AlternateContent>
  <bookViews>
    <workbookView xWindow="0" yWindow="0" windowWidth="20490" windowHeight="7755"/>
  </bookViews>
  <sheets>
    <sheet name="приложение 3" sheetId="1" r:id="rId1"/>
    <sheet name="приложение 4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6" i="2" l="1"/>
  <c r="P106" i="2"/>
  <c r="O106" i="2"/>
  <c r="N106" i="2"/>
  <c r="Q105" i="2"/>
  <c r="P105" i="2"/>
  <c r="O105" i="2"/>
  <c r="N105" i="2"/>
  <c r="Q104" i="2"/>
  <c r="P104" i="2"/>
  <c r="O104" i="2"/>
  <c r="N104" i="2"/>
  <c r="Q103" i="2"/>
  <c r="Q102" i="2" s="1"/>
  <c r="Q101" i="2" s="1"/>
  <c r="P103" i="2"/>
  <c r="O103" i="2"/>
  <c r="N103" i="2"/>
  <c r="P102" i="2"/>
  <c r="O102" i="2"/>
  <c r="N102" i="2"/>
  <c r="P101" i="2"/>
  <c r="O101" i="2"/>
  <c r="N101" i="2"/>
  <c r="Q99" i="2"/>
  <c r="P99" i="2"/>
  <c r="O99" i="2"/>
  <c r="N99" i="2"/>
  <c r="Q97" i="2"/>
  <c r="P97" i="2"/>
  <c r="O97" i="2"/>
  <c r="N97" i="2"/>
  <c r="Q95" i="2"/>
  <c r="P95" i="2"/>
  <c r="O95" i="2"/>
  <c r="N95" i="2"/>
  <c r="Q94" i="2"/>
  <c r="Q93" i="2" s="1"/>
  <c r="P94" i="2"/>
  <c r="O94" i="2"/>
  <c r="N94" i="2"/>
  <c r="P93" i="2"/>
  <c r="O93" i="2"/>
  <c r="N93" i="2"/>
  <c r="P92" i="2"/>
  <c r="O92" i="2"/>
  <c r="N92" i="2"/>
  <c r="P91" i="2"/>
  <c r="O91" i="2"/>
  <c r="N91" i="2"/>
  <c r="P90" i="2"/>
  <c r="O90" i="2"/>
  <c r="N90" i="2"/>
  <c r="Q88" i="2"/>
  <c r="P88" i="2"/>
  <c r="O88" i="2"/>
  <c r="N88" i="2"/>
  <c r="Q87" i="2"/>
  <c r="Q85" i="2" s="1"/>
  <c r="Q84" i="2" s="1"/>
  <c r="Q78" i="2" s="1"/>
  <c r="P87" i="2"/>
  <c r="O87" i="2"/>
  <c r="N87" i="2"/>
  <c r="P86" i="2"/>
  <c r="O86" i="2"/>
  <c r="N86" i="2"/>
  <c r="P85" i="2"/>
  <c r="O85" i="2"/>
  <c r="N85" i="2"/>
  <c r="P84" i="2"/>
  <c r="O84" i="2"/>
  <c r="N84" i="2"/>
  <c r="O82" i="2"/>
  <c r="N82" i="2"/>
  <c r="Q80" i="2"/>
  <c r="P80" i="2"/>
  <c r="O80" i="2"/>
  <c r="O79" i="2" s="1"/>
  <c r="O78" i="2" s="1"/>
  <c r="N80" i="2"/>
  <c r="N79" i="2" s="1"/>
  <c r="N78" i="2" s="1"/>
  <c r="P78" i="2"/>
  <c r="Q76" i="2"/>
  <c r="P76" i="2"/>
  <c r="O76" i="2"/>
  <c r="N76" i="2"/>
  <c r="Q74" i="2"/>
  <c r="Q73" i="2" s="1"/>
  <c r="P74" i="2"/>
  <c r="O74" i="2"/>
  <c r="N74" i="2"/>
  <c r="P73" i="2"/>
  <c r="O73" i="2"/>
  <c r="N73" i="2"/>
  <c r="Q72" i="2"/>
  <c r="P72" i="2"/>
  <c r="O72" i="2"/>
  <c r="N72" i="2"/>
  <c r="Q70" i="2"/>
  <c r="Q69" i="2" s="1"/>
  <c r="P70" i="2"/>
  <c r="O70" i="2"/>
  <c r="N70" i="2"/>
  <c r="P69" i="2"/>
  <c r="O69" i="2"/>
  <c r="N69" i="2"/>
  <c r="P68" i="2"/>
  <c r="O68" i="2"/>
  <c r="N68" i="2"/>
  <c r="P67" i="2"/>
  <c r="O67" i="2"/>
  <c r="N67" i="2"/>
  <c r="P66" i="2"/>
  <c r="O66" i="2"/>
  <c r="N66" i="2"/>
  <c r="P65" i="2"/>
  <c r="O65" i="2"/>
  <c r="N65" i="2"/>
  <c r="Q63" i="2"/>
  <c r="P63" i="2"/>
  <c r="O63" i="2"/>
  <c r="N63" i="2"/>
  <c r="Q62" i="2"/>
  <c r="Q60" i="2" s="1"/>
  <c r="Q59" i="2" s="1"/>
  <c r="Q52" i="2" s="1"/>
  <c r="P62" i="2"/>
  <c r="O62" i="2"/>
  <c r="N62" i="2"/>
  <c r="P61" i="2"/>
  <c r="O61" i="2"/>
  <c r="P60" i="2"/>
  <c r="O60" i="2"/>
  <c r="N60" i="2"/>
  <c r="P59" i="2"/>
  <c r="O59" i="2"/>
  <c r="N59" i="2"/>
  <c r="Q57" i="2"/>
  <c r="P57" i="2"/>
  <c r="P56" i="2" s="1"/>
  <c r="O57" i="2"/>
  <c r="N57" i="2"/>
  <c r="Q56" i="2"/>
  <c r="O56" i="2"/>
  <c r="N56" i="2"/>
  <c r="Q55" i="2"/>
  <c r="O55" i="2"/>
  <c r="N55" i="2"/>
  <c r="Q54" i="2"/>
  <c r="O54" i="2"/>
  <c r="N54" i="2"/>
  <c r="Q53" i="2"/>
  <c r="O53" i="2"/>
  <c r="N53" i="2"/>
  <c r="O52" i="2"/>
  <c r="N52" i="2"/>
  <c r="Q49" i="2"/>
  <c r="P49" i="2"/>
  <c r="O49" i="2"/>
  <c r="N49" i="2"/>
  <c r="Q48" i="2"/>
  <c r="P48" i="2"/>
  <c r="P46" i="2" s="1"/>
  <c r="P45" i="2" s="1"/>
  <c r="P44" i="2" s="1"/>
  <c r="O48" i="2"/>
  <c r="N48" i="2"/>
  <c r="Q47" i="2"/>
  <c r="O47" i="2"/>
  <c r="N47" i="2"/>
  <c r="Q46" i="2"/>
  <c r="O46" i="2"/>
  <c r="N46" i="2"/>
  <c r="Q45" i="2"/>
  <c r="O45" i="2"/>
  <c r="N45" i="2"/>
  <c r="Q44" i="2"/>
  <c r="O44" i="2"/>
  <c r="N44" i="2"/>
  <c r="Q42" i="2"/>
  <c r="P42" i="2"/>
  <c r="P39" i="2" s="1"/>
  <c r="O42" i="2"/>
  <c r="N42" i="2"/>
  <c r="Q41" i="2"/>
  <c r="O41" i="2"/>
  <c r="Q40" i="2"/>
  <c r="O40" i="2"/>
  <c r="Q39" i="2"/>
  <c r="O39" i="2"/>
  <c r="N39" i="2"/>
  <c r="Q38" i="2"/>
  <c r="O38" i="2"/>
  <c r="N38" i="2"/>
  <c r="Q36" i="2"/>
  <c r="P36" i="2"/>
  <c r="O36" i="2"/>
  <c r="N36" i="2"/>
  <c r="N35" i="2" s="1"/>
  <c r="N34" i="2" s="1"/>
  <c r="N33" i="2" s="1"/>
  <c r="N11" i="2" s="1"/>
  <c r="Q35" i="2"/>
  <c r="P35" i="2"/>
  <c r="O35" i="2"/>
  <c r="Q34" i="2"/>
  <c r="P34" i="2"/>
  <c r="O34" i="2"/>
  <c r="Q33" i="2"/>
  <c r="P33" i="2"/>
  <c r="O33" i="2"/>
  <c r="Q31" i="2"/>
  <c r="P31" i="2"/>
  <c r="N31" i="2"/>
  <c r="Q30" i="2"/>
  <c r="Q29" i="2" s="1"/>
  <c r="P30" i="2"/>
  <c r="O30" i="2"/>
  <c r="N30" i="2"/>
  <c r="P29" i="2"/>
  <c r="O29" i="2"/>
  <c r="N29" i="2"/>
  <c r="Q28" i="2"/>
  <c r="P28" i="2"/>
  <c r="O28" i="2"/>
  <c r="N28" i="2"/>
  <c r="Q27" i="2"/>
  <c r="P27" i="2"/>
  <c r="O27" i="2"/>
  <c r="N27" i="2"/>
  <c r="Q22" i="2"/>
  <c r="Q21" i="2" s="1"/>
  <c r="P22" i="2"/>
  <c r="O22" i="2"/>
  <c r="N22" i="2"/>
  <c r="P21" i="2"/>
  <c r="O21" i="2"/>
  <c r="N21" i="2"/>
  <c r="P20" i="2"/>
  <c r="O20" i="2"/>
  <c r="N20" i="2"/>
  <c r="P19" i="2"/>
  <c r="O19" i="2"/>
  <c r="N19" i="2"/>
  <c r="P18" i="2"/>
  <c r="O18" i="2"/>
  <c r="N18" i="2"/>
  <c r="Q16" i="2"/>
  <c r="Q15" i="2" s="1"/>
  <c r="P16" i="2"/>
  <c r="O16" i="2"/>
  <c r="N16" i="2"/>
  <c r="P15" i="2"/>
  <c r="O15" i="2"/>
  <c r="N15" i="2"/>
  <c r="P14" i="2"/>
  <c r="O14" i="2"/>
  <c r="N14" i="2"/>
  <c r="P13" i="2"/>
  <c r="O13" i="2"/>
  <c r="N13" i="2"/>
  <c r="P12" i="2"/>
  <c r="O12" i="2"/>
  <c r="N12" i="2"/>
  <c r="Q29" i="1"/>
  <c r="P29" i="1"/>
  <c r="O29" i="1"/>
  <c r="N29" i="1"/>
  <c r="Q27" i="1"/>
  <c r="P27" i="1"/>
  <c r="O27" i="1"/>
  <c r="N27" i="1"/>
  <c r="Q24" i="1"/>
  <c r="P24" i="1"/>
  <c r="O24" i="1"/>
  <c r="N24" i="1"/>
  <c r="Q22" i="1"/>
  <c r="P22" i="1"/>
  <c r="O22" i="1"/>
  <c r="N22" i="1"/>
  <c r="Q19" i="1"/>
  <c r="P19" i="1"/>
  <c r="O19" i="1"/>
  <c r="N19" i="1"/>
  <c r="Q17" i="1"/>
  <c r="P17" i="1"/>
  <c r="O17" i="1"/>
  <c r="N17" i="1"/>
  <c r="Q11" i="1"/>
  <c r="P11" i="1"/>
  <c r="O11" i="1"/>
  <c r="O31" i="1" s="1"/>
  <c r="N11" i="1"/>
  <c r="N31" i="1" s="1"/>
  <c r="Q13" i="2" l="1"/>
  <c r="Q12" i="2" s="1"/>
  <c r="Q11" i="2" s="1"/>
  <c r="Q14" i="2"/>
  <c r="Q19" i="2"/>
  <c r="Q18" i="2" s="1"/>
  <c r="Q20" i="2"/>
  <c r="P54" i="2"/>
  <c r="P53" i="2" s="1"/>
  <c r="P52" i="2" s="1"/>
  <c r="P55" i="2"/>
  <c r="Q68" i="2"/>
  <c r="Q67" i="2"/>
  <c r="Q66" i="2" s="1"/>
  <c r="Q65" i="2" s="1"/>
  <c r="O108" i="2"/>
  <c r="P41" i="2"/>
  <c r="P47" i="2"/>
  <c r="Q61" i="2"/>
  <c r="Q86" i="2"/>
  <c r="Q92" i="2"/>
  <c r="Q91" i="2" s="1"/>
  <c r="Q90" i="2" s="1"/>
  <c r="P40" i="2"/>
  <c r="P38" i="2"/>
  <c r="P11" i="2" s="1"/>
  <c r="P108" i="2" s="1"/>
  <c r="Q108" i="2" l="1"/>
</calcChain>
</file>

<file path=xl/sharedStrings.xml><?xml version="1.0" encoding="utf-8"?>
<sst xmlns="http://schemas.openxmlformats.org/spreadsheetml/2006/main" count="156" uniqueCount="91">
  <si>
    <t>Приложение N 3</t>
  </si>
  <si>
    <t>к решению Совета</t>
  </si>
  <si>
    <t>Депутатов Петровского сельсовета</t>
  </si>
  <si>
    <t>от 27.11.2023 года № 165</t>
  </si>
  <si>
    <t>Распределение бюджетных ассигнований  бюджета муниципального образования Петровский сельсовет на 2023 год и на плановый период 2024 и 2025 годов по разделам и  подразделам расходов классификации расходов бюджета</t>
  </si>
  <si>
    <t>(руб.)</t>
  </si>
  <si>
    <t/>
  </si>
  <si>
    <t>Наименование  расходов</t>
  </si>
  <si>
    <t>РЗ</t>
  </si>
  <si>
    <t>ПР</t>
  </si>
  <si>
    <t>КЦСР</t>
  </si>
  <si>
    <t>КВР</t>
  </si>
  <si>
    <t>Изменения</t>
  </si>
  <si>
    <t>Условно утвержденные расходы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</si>
  <si>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</si>
  <si>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</si>
  <si>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</si>
  <si>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</si>
  <si>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</si>
  <si>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</si>
  <si>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</si>
  <si>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</si>
  <si>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</si>
  <si>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</si>
  <si>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</si>
  <si>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</si>
  <si>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</si>
  <si>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ЖИЛИЩНО-КОММУНАЛЬНОЕ ХОЗЯЙСТВО</t>
  </si>
  <si>
    <t>Коммунальное хозяйство</t>
  </si>
  <si>
    <t>Благоустройство</t>
  </si>
  <si>
    <t>КУЛЬТУРА, КИНЕМАТОГРАФИЯ</t>
  </si>
  <si>
    <t>Культура</t>
  </si>
  <si>
    <t>Социальная политика</t>
  </si>
  <si>
    <t>Пенсионное  обеспечение</t>
  </si>
  <si>
    <t>ИТОГО РАСХОДОВ</t>
  </si>
  <si>
    <t>Приложение  N 4</t>
  </si>
  <si>
    <t xml:space="preserve">                      Депутатов Петровского сельсовета</t>
  </si>
  <si>
    <t>Распределение бюджетных ассигнований    бюджета муниципального образования Петровский сельсовет по разделам, подразделам , целевым статьям (муниципальным программам  муниципального образования Петровский сельсовет и непрограммным направлениям деятельности), группам и подгруппам  видов  расходов классификации расходов бюджета на 2023 год и на плановый период 2024 и 2025 годов</t>
  </si>
  <si>
    <t>Наименование</t>
  </si>
  <si>
    <t>изменения</t>
  </si>
  <si>
    <t>УСЛОВНО УТВЕРЖДЕННЫЕ РАСХОДЫ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</si>
  <si>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</t>
  </si>
  <si>
    <t>Комплексы процессных мероприятий</t>
  </si>
  <si>
    <t xml:space="preserve">Комплекс процессных мероприятий  "Обеспечение реализации программы" </t>
  </si>
  <si>
    <t>Глава муниципального образования</t>
  </si>
  <si>
    <t>Расходы на выплаты персоналу государственных (муниципальных) органов</t>
  </si>
  <si>
    <t>Центральный аппарат</t>
  </si>
  <si>
    <t>120</t>
  </si>
  <si>
    <t>Иные закупки товаров, работ и услуг для обеспечения государственных (муниципальных) нужд</t>
  </si>
  <si>
    <t>240</t>
  </si>
  <si>
    <t>Иные межбюджетные трансферты</t>
  </si>
  <si>
    <t>Уплата налогов, сборов и иных платежей</t>
  </si>
  <si>
    <t>Аппарат контрольно - счетного органа</t>
  </si>
  <si>
    <t>Непрограммное направление расходов (непрограммные мероприятия)</t>
  </si>
  <si>
    <t>Руководство и управление в сфере установленных функций органов местного самоуправления</t>
  </si>
  <si>
    <t>Создание и использование средств резервного фонда администрации поселений Саракташского района</t>
  </si>
  <si>
    <t>Резервные средства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</si>
  <si>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 Оренбургской области"</t>
  </si>
  <si>
    <t>Комплекс процессных мерорприятий</t>
  </si>
  <si>
    <t>Членские взносы в Совет (ассоциацию) муниципальных образований</t>
  </si>
  <si>
    <t>Комплекс процессных мероприятий</t>
  </si>
  <si>
    <t>Комплекс процессных мероприятий "Обеспечение реализации программы"</t>
  </si>
  <si>
    <t>Осуществление первичного воинского учета органами местного самоуправления поселений, муниципальных и городских округов</t>
  </si>
  <si>
    <t>Защита населения от чрезвычайных ситуаций природного и техногенного характера, пожарная безопасность</t>
  </si>
  <si>
    <t>Комплекс процессных мероприятий "Безопасность"</t>
  </si>
  <si>
    <t>Мероприятия по обеспечению пожарной безопасности на территории  муниципального образования поселения</t>
  </si>
  <si>
    <t xml:space="preserve">Меры поддержки добровольных народных дружин </t>
  </si>
  <si>
    <t xml:space="preserve">Комплекс процессных мероприятий "Развитие дорожного хорзяйства" </t>
  </si>
  <si>
    <t>Содержание и ремонт,  капитальный ремонт автомобильных дорог общего пользования и искусственных сооружений на них</t>
  </si>
  <si>
    <t>Приоритетные проекты Оренбургской области</t>
  </si>
  <si>
    <t>Приоритетный проект "Вовлечение жителей муниципальных образований Оренбургской области в процесс выбора и реализации инициативных проектов"</t>
  </si>
  <si>
    <t>635П500000</t>
  </si>
  <si>
    <t>Реализация инициативных проектов (ремонт автомобильной дороги)</t>
  </si>
  <si>
    <t>635П5S140Г</t>
  </si>
  <si>
    <t>Мероприятия по завершению реализации инициативных проектов (ремонт автомобильной дороги)</t>
  </si>
  <si>
    <t>635П5И140Г</t>
  </si>
  <si>
    <t>Комплексы процессных мероприятий "Развитие коммунального хозяйства"</t>
  </si>
  <si>
    <t>Иные межбюджетные трансферты на осушествление части переданных полномочий по организации в границах поселения водоснабжения и водоотведения населения</t>
  </si>
  <si>
    <t>63406Т0010</t>
  </si>
  <si>
    <t>Комплекс процессных мероприятий "Благоустройство территории Петровского сельсовета"</t>
  </si>
  <si>
    <t xml:space="preserve"> Мероприятия по благоустройству территории муниципального образования поселения</t>
  </si>
  <si>
    <t xml:space="preserve">Комплекс процессных мероприятий "Развитие культуры" 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</si>
  <si>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</si>
  <si>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540</t>
  </si>
  <si>
    <t>Мероприятия, направленные на развитие культуры на территории муниципального образования поселения</t>
  </si>
  <si>
    <t>Повышение заработной платы работников муниципальных учреждений  культуры</t>
  </si>
  <si>
    <t>СОЦИАЛЬНАЯ ПОЛИТИКА</t>
  </si>
  <si>
    <t>Пенсионное обеспечение</t>
  </si>
  <si>
    <t>Муниципальная программа"Реализация муниципальной политики на территории муниципального образования Петровский сельсовет Саракташского района Оренбургской области"</t>
  </si>
  <si>
    <t>Предоставление пенсии за выслугу лет муниципальным служащим</t>
  </si>
  <si>
    <t>Публичные нормативные социальные выплаты гражданам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</si>
</sst>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"/>
    <numFmt numFmtId="165" formatCode="000"/>
    <numFmt numFmtId="166" formatCode="0000000000"/>
    <numFmt numFmtId="167" formatCode="000.00"/>
    <numFmt numFmtId="168" formatCode="0000"/>
    <numFmt numFmtId="169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1" fillId="0" borderId="0" xfId="1" applyFont="1" applyAlignment="1">
      <alignment horizontal="left" vertical="justify"/>
    </xf>
    <xf numFmtId="0" fontId="2" fillId="0" borderId="0" xfId="1" applyFont="1" applyAlignment="1">
      <alignment horizontal="left" vertical="justify"/>
    </xf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2" fillId="0" borderId="0" xfId="1" applyFont="1" applyProtection="1">
      <protection hidden="1"/>
    </xf>
    <xf numFmtId="0" fontId="2" fillId="0" borderId="0" xfId="1" applyFont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alignment horizontal="left"/>
      <protection hidden="1"/>
    </xf>
    <xf numFmtId="0" fontId="4" fillId="0" borderId="0" xfId="1" applyNumberFormat="1" applyFont="1" applyFill="1" applyBorder="1" applyAlignment="1" applyProtection="1">
      <alignment horizontal="left"/>
      <protection hidden="1"/>
    </xf>
    <xf numFmtId="0" fontId="3" fillId="0" borderId="0" xfId="1" applyNumberFormat="1" applyFont="1" applyFill="1" applyAlignment="1" applyProtection="1">
      <alignment horizontal="left"/>
      <protection hidden="1"/>
    </xf>
    <xf numFmtId="0" fontId="3" fillId="0" borderId="0" xfId="1" applyNumberFormat="1" applyFont="1" applyFill="1" applyAlignment="1" applyProtection="1">
      <alignment horizontal="center" vertical="top"/>
      <protection hidden="1"/>
    </xf>
    <xf numFmtId="0" fontId="3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1" xfId="1" applyNumberFormat="1" applyFont="1" applyFill="1" applyBorder="1" applyAlignment="1" applyProtection="1">
      <alignment horizontal="center" vertical="justify"/>
      <protection hidden="1"/>
    </xf>
    <xf numFmtId="164" fontId="3" fillId="0" borderId="1" xfId="1" applyNumberFormat="1" applyFont="1" applyFill="1" applyBorder="1" applyAlignment="1" applyProtection="1">
      <alignment horizontal="center" vertical="top" wrapText="1"/>
      <protection hidden="1"/>
    </xf>
    <xf numFmtId="2" fontId="3" fillId="0" borderId="1" xfId="1" applyNumberFormat="1" applyFont="1" applyFill="1" applyBorder="1" applyAlignment="1" applyProtection="1">
      <alignment horizontal="center" vertical="top" wrapText="1"/>
      <protection hidden="1"/>
    </xf>
    <xf numFmtId="164" fontId="3" fillId="0" borderId="1" xfId="1" applyNumberFormat="1" applyFont="1" applyFill="1" applyBorder="1" applyAlignment="1" applyProtection="1">
      <alignment wrapText="1"/>
      <protection hidden="1"/>
    </xf>
    <xf numFmtId="166" fontId="3" fillId="0" borderId="1" xfId="1" applyNumberFormat="1" applyFont="1" applyFill="1" applyBorder="1" applyAlignment="1" applyProtection="1">
      <alignment horizontal="right" wrapText="1"/>
      <protection hidden="1"/>
    </xf>
    <xf numFmtId="165" fontId="3" fillId="0" borderId="1" xfId="1" applyNumberFormat="1" applyFont="1" applyFill="1" applyBorder="1" applyAlignment="1" applyProtection="1">
      <alignment horizontal="right" wrapText="1"/>
      <protection hidden="1"/>
    </xf>
    <xf numFmtId="167" fontId="3" fillId="0" borderId="1" xfId="1" applyNumberFormat="1" applyFont="1" applyFill="1" applyBorder="1" applyAlignment="1" applyProtection="1">
      <alignment horizontal="right" wrapText="1"/>
      <protection hidden="1"/>
    </xf>
    <xf numFmtId="4" fontId="3" fillId="0" borderId="1" xfId="1" applyNumberFormat="1" applyFont="1" applyFill="1" applyBorder="1" applyAlignment="1" applyProtection="1">
      <protection hidden="1"/>
    </xf>
    <xf numFmtId="165" fontId="2" fillId="0" borderId="1" xfId="1" applyNumberFormat="1" applyFont="1" applyFill="1" applyBorder="1" applyAlignment="1" applyProtection="1">
      <alignment horizontal="left" vertical="justify" wrapText="1"/>
      <protection hidden="1"/>
    </xf>
    <xf numFmtId="168" fontId="2" fillId="0" borderId="1" xfId="1" applyNumberFormat="1" applyFont="1" applyFill="1" applyBorder="1" applyAlignment="1" applyProtection="1">
      <alignment horizontal="left" vertical="justify" wrapText="1"/>
      <protection hidden="1"/>
    </xf>
    <xf numFmtId="164" fontId="2" fillId="0" borderId="1" xfId="1" applyNumberFormat="1" applyFont="1" applyFill="1" applyBorder="1" applyAlignment="1" applyProtection="1">
      <alignment wrapText="1"/>
      <protection hidden="1"/>
    </xf>
    <xf numFmtId="166" fontId="2" fillId="0" borderId="1" xfId="1" applyNumberFormat="1" applyFont="1" applyFill="1" applyBorder="1" applyAlignment="1" applyProtection="1">
      <alignment horizontal="right" wrapText="1"/>
      <protection hidden="1"/>
    </xf>
    <xf numFmtId="165" fontId="2" fillId="0" borderId="1" xfId="1" applyNumberFormat="1" applyFont="1" applyFill="1" applyBorder="1" applyAlignment="1" applyProtection="1">
      <alignment horizontal="right" wrapText="1"/>
      <protection hidden="1"/>
    </xf>
    <xf numFmtId="169" fontId="2" fillId="0" borderId="1" xfId="1" applyNumberFormat="1" applyFont="1" applyFill="1" applyBorder="1" applyAlignment="1" applyProtection="1">
      <alignment horizontal="right" wrapText="1"/>
      <protection hidden="1"/>
    </xf>
    <xf numFmtId="4" fontId="2" fillId="0" borderId="1" xfId="1" applyNumberFormat="1" applyFont="1" applyFill="1" applyBorder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left" vertical="justify" wrapText="1"/>
      <protection hidden="1"/>
    </xf>
    <xf numFmtId="167" fontId="2" fillId="0" borderId="1" xfId="1" applyNumberFormat="1" applyFont="1" applyFill="1" applyBorder="1" applyAlignment="1" applyProtection="1">
      <alignment horizontal="right" wrapText="1"/>
      <protection hidden="1"/>
    </xf>
    <xf numFmtId="0" fontId="0" fillId="0" borderId="0" xfId="0" applyFont="1"/>
    <xf numFmtId="169" fontId="3" fillId="0" borderId="1" xfId="1" applyNumberFormat="1" applyFont="1" applyFill="1" applyBorder="1" applyAlignment="1" applyProtection="1">
      <alignment horizontal="right" wrapText="1"/>
      <protection hidden="1"/>
    </xf>
    <xf numFmtId="2" fontId="3" fillId="0" borderId="1" xfId="1" applyNumberFormat="1" applyFont="1" applyFill="1" applyBorder="1" applyAlignment="1" applyProtection="1">
      <alignment horizontal="right" wrapText="1"/>
      <protection hidden="1"/>
    </xf>
    <xf numFmtId="165" fontId="2" fillId="0" borderId="2" xfId="1" applyNumberFormat="1" applyFont="1" applyFill="1" applyBorder="1" applyAlignment="1" applyProtection="1">
      <alignment horizontal="left" vertical="justify" wrapText="1"/>
      <protection hidden="1"/>
    </xf>
    <xf numFmtId="4" fontId="2" fillId="0" borderId="1" xfId="1" applyNumberFormat="1" applyFont="1" applyFill="1" applyBorder="1" applyAlignment="1" applyProtection="1">
      <alignment horizontal="right" wrapText="1"/>
      <protection hidden="1"/>
    </xf>
    <xf numFmtId="4" fontId="2" fillId="0" borderId="3" xfId="1" applyNumberFormat="1" applyFont="1" applyFill="1" applyBorder="1" applyAlignment="1" applyProtection="1">
      <protection hidden="1"/>
    </xf>
    <xf numFmtId="4" fontId="3" fillId="0" borderId="3" xfId="1" applyNumberFormat="1" applyFont="1" applyFill="1" applyBorder="1" applyAlignment="1" applyProtection="1">
      <protection hidden="1"/>
    </xf>
    <xf numFmtId="165" fontId="3" fillId="0" borderId="4" xfId="1" applyNumberFormat="1" applyFont="1" applyFill="1" applyBorder="1" applyAlignment="1" applyProtection="1">
      <alignment horizontal="left" vertical="justify" wrapText="1"/>
      <protection hidden="1"/>
    </xf>
    <xf numFmtId="165" fontId="3" fillId="0" borderId="5" xfId="1" applyNumberFormat="1" applyFont="1" applyFill="1" applyBorder="1" applyAlignment="1" applyProtection="1">
      <alignment horizontal="left" vertical="justify" wrapText="1"/>
      <protection hidden="1"/>
    </xf>
    <xf numFmtId="2" fontId="2" fillId="0" borderId="1" xfId="1" applyNumberFormat="1" applyFont="1" applyFill="1" applyBorder="1" applyAlignment="1" applyProtection="1">
      <alignment horizontal="right" wrapText="1"/>
      <protection hidden="1"/>
    </xf>
    <xf numFmtId="165" fontId="2" fillId="0" borderId="0" xfId="1" applyNumberFormat="1" applyFont="1" applyFill="1" applyBorder="1" applyAlignment="1" applyProtection="1">
      <alignment horizontal="left" vertical="justify" wrapText="1"/>
      <protection hidden="1"/>
    </xf>
    <xf numFmtId="168" fontId="2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0" xfId="0" applyFont="1" applyAlignment="1">
      <alignment horizontal="left"/>
    </xf>
    <xf numFmtId="0" fontId="2" fillId="0" borderId="8" xfId="1" applyNumberFormat="1" applyFont="1" applyFill="1" applyBorder="1" applyAlignment="1" applyProtection="1">
      <alignment wrapText="1"/>
      <protection hidden="1"/>
    </xf>
    <xf numFmtId="0" fontId="3" fillId="0" borderId="8" xfId="1" applyNumberFormat="1" applyFont="1" applyFill="1" applyBorder="1" applyAlignment="1" applyProtection="1">
      <alignment horizontal="right" wrapText="1"/>
      <protection hidden="1"/>
    </xf>
    <xf numFmtId="2" fontId="3" fillId="0" borderId="8" xfId="1" applyNumberFormat="1" applyFont="1" applyFill="1" applyBorder="1" applyAlignment="1" applyProtection="1">
      <alignment horizontal="right" wrapText="1"/>
      <protection hidden="1"/>
    </xf>
    <xf numFmtId="4" fontId="3" fillId="0" borderId="8" xfId="1" applyNumberFormat="1" applyFont="1" applyFill="1" applyBorder="1" applyAlignment="1" applyProtection="1">
      <protection hidden="1"/>
    </xf>
    <xf numFmtId="4" fontId="3" fillId="0" borderId="9" xfId="1" applyNumberFormat="1" applyFont="1" applyFill="1" applyBorder="1" applyAlignment="1" applyProtection="1">
      <protection hidden="1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1" xfId="0" applyFont="1" applyBorder="1"/>
    <xf numFmtId="0" fontId="3" fillId="0" borderId="10" xfId="1" applyNumberFormat="1" applyFont="1" applyFill="1" applyBorder="1" applyAlignment="1" applyProtection="1">
      <alignment horizontal="center" vertical="top" wrapText="1"/>
      <protection hidden="1"/>
    </xf>
    <xf numFmtId="0" fontId="3" fillId="0" borderId="10" xfId="1" applyNumberFormat="1" applyFont="1" applyFill="1" applyBorder="1" applyAlignment="1" applyProtection="1">
      <alignment horizontal="center" vertical="justify"/>
      <protection hidden="1"/>
    </xf>
    <xf numFmtId="164" fontId="3" fillId="0" borderId="10" xfId="1" applyNumberFormat="1" applyFont="1" applyFill="1" applyBorder="1" applyAlignment="1" applyProtection="1">
      <alignment horizontal="center" vertical="top" wrapText="1"/>
      <protection hidden="1"/>
    </xf>
    <xf numFmtId="166" fontId="3" fillId="0" borderId="10" xfId="1" applyNumberFormat="1" applyFont="1" applyFill="1" applyBorder="1" applyAlignment="1" applyProtection="1">
      <alignment horizontal="right" vertical="top" wrapText="1"/>
      <protection hidden="1"/>
    </xf>
    <xf numFmtId="165" fontId="3" fillId="0" borderId="10" xfId="1" applyNumberFormat="1" applyFont="1" applyFill="1" applyBorder="1" applyAlignment="1" applyProtection="1">
      <alignment horizontal="center" vertical="top" wrapText="1"/>
      <protection hidden="1"/>
    </xf>
    <xf numFmtId="2" fontId="3" fillId="0" borderId="10" xfId="1" applyNumberFormat="1" applyFont="1" applyFill="1" applyBorder="1" applyAlignment="1" applyProtection="1">
      <alignment horizontal="center" vertical="top" wrapText="1"/>
      <protection hidden="1"/>
    </xf>
    <xf numFmtId="164" fontId="3" fillId="0" borderId="10" xfId="1" applyNumberFormat="1" applyFont="1" applyFill="1" applyBorder="1" applyAlignment="1" applyProtection="1">
      <alignment wrapText="1"/>
      <protection hidden="1"/>
    </xf>
    <xf numFmtId="166" fontId="3" fillId="0" borderId="10" xfId="1" applyNumberFormat="1" applyFont="1" applyFill="1" applyBorder="1" applyAlignment="1" applyProtection="1">
      <alignment horizontal="right" wrapText="1"/>
      <protection hidden="1"/>
    </xf>
    <xf numFmtId="165" fontId="3" fillId="0" borderId="10" xfId="1" applyNumberFormat="1" applyFont="1" applyFill="1" applyBorder="1" applyAlignment="1" applyProtection="1">
      <alignment horizontal="right" wrapText="1"/>
      <protection hidden="1"/>
    </xf>
    <xf numFmtId="169" fontId="3" fillId="0" borderId="10" xfId="1" applyNumberFormat="1" applyFont="1" applyFill="1" applyBorder="1" applyAlignment="1" applyProtection="1">
      <alignment horizontal="right" wrapText="1"/>
      <protection hidden="1"/>
    </xf>
    <xf numFmtId="4" fontId="3" fillId="0" borderId="10" xfId="1" applyNumberFormat="1" applyFont="1" applyFill="1" applyBorder="1" applyAlignment="1" applyProtection="1">
      <protection hidden="1"/>
    </xf>
    <xf numFmtId="165" fontId="3" fillId="0" borderId="10" xfId="1" applyNumberFormat="1" applyFont="1" applyFill="1" applyBorder="1" applyAlignment="1" applyProtection="1">
      <alignment horizontal="left" vertical="justify" wrapText="1"/>
      <protection hidden="1"/>
    </xf>
    <xf numFmtId="168" fontId="3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10" xfId="1" applyNumberFormat="1" applyFont="1" applyFill="1" applyBorder="1" applyAlignment="1" applyProtection="1">
      <alignment horizontal="left" vertical="justify" wrapText="1"/>
      <protection hidden="1"/>
    </xf>
    <xf numFmtId="164" fontId="2" fillId="0" borderId="10" xfId="1" applyNumberFormat="1" applyFont="1" applyFill="1" applyBorder="1" applyAlignment="1" applyProtection="1">
      <alignment wrapText="1"/>
      <protection hidden="1"/>
    </xf>
    <xf numFmtId="166" fontId="2" fillId="0" borderId="10" xfId="1" applyNumberFormat="1" applyFont="1" applyFill="1" applyBorder="1" applyAlignment="1" applyProtection="1">
      <alignment horizontal="right" wrapText="1"/>
      <protection hidden="1"/>
    </xf>
    <xf numFmtId="165" fontId="2" fillId="0" borderId="10" xfId="1" applyNumberFormat="1" applyFont="1" applyFill="1" applyBorder="1" applyAlignment="1" applyProtection="1">
      <alignment horizontal="right" wrapText="1"/>
      <protection hidden="1"/>
    </xf>
    <xf numFmtId="169" fontId="2" fillId="0" borderId="10" xfId="1" applyNumberFormat="1" applyFont="1" applyFill="1" applyBorder="1" applyAlignment="1" applyProtection="1">
      <alignment horizontal="right" wrapText="1"/>
      <protection hidden="1"/>
    </xf>
    <xf numFmtId="4" fontId="2" fillId="0" borderId="10" xfId="1" applyNumberFormat="1" applyFont="1" applyFill="1" applyBorder="1" applyAlignment="1" applyProtection="1">
      <protection hidden="1"/>
    </xf>
    <xf numFmtId="0" fontId="7" fillId="0" borderId="0" xfId="0" applyFont="1"/>
    <xf numFmtId="0" fontId="2" fillId="0" borderId="10" xfId="1" applyNumberFormat="1" applyFont="1" applyFill="1" applyBorder="1" applyAlignment="1" applyProtection="1">
      <alignment horizontal="left" vertical="justify" wrapText="1"/>
      <protection hidden="1"/>
    </xf>
    <xf numFmtId="165" fontId="2" fillId="0" borderId="10" xfId="1" applyNumberFormat="1" applyFont="1" applyFill="1" applyBorder="1" applyAlignment="1" applyProtection="1">
      <alignment horizontal="left" vertical="justify" wrapText="1"/>
      <protection hidden="1"/>
    </xf>
    <xf numFmtId="168" fontId="2" fillId="0" borderId="10" xfId="1" applyNumberFormat="1" applyFont="1" applyFill="1" applyBorder="1" applyAlignment="1" applyProtection="1">
      <alignment horizontal="left" vertical="justify" wrapText="1"/>
      <protection hidden="1"/>
    </xf>
    <xf numFmtId="166" fontId="8" fillId="0" borderId="10" xfId="0" applyNumberFormat="1" applyFont="1" applyBorder="1" applyAlignment="1">
      <alignment horizontal="right" vertical="center" wrapText="1"/>
    </xf>
    <xf numFmtId="166" fontId="9" fillId="0" borderId="10" xfId="0" applyNumberFormat="1" applyFont="1" applyBorder="1" applyAlignment="1">
      <alignment horizontal="right" vertical="center" wrapText="1"/>
    </xf>
    <xf numFmtId="167" fontId="3" fillId="0" borderId="10" xfId="1" applyNumberFormat="1" applyFont="1" applyFill="1" applyBorder="1" applyAlignment="1" applyProtection="1">
      <alignment horizontal="right" wrapText="1"/>
      <protection hidden="1"/>
    </xf>
    <xf numFmtId="167" fontId="2" fillId="0" borderId="10" xfId="1" applyNumberFormat="1" applyFont="1" applyFill="1" applyBorder="1" applyAlignment="1" applyProtection="1">
      <alignment horizontal="right" wrapText="1"/>
      <protection hidden="1"/>
    </xf>
    <xf numFmtId="0" fontId="5" fillId="0" borderId="10" xfId="0" applyFont="1" applyBorder="1" applyAlignment="1">
      <alignment horizontal="left"/>
    </xf>
    <xf numFmtId="0" fontId="2" fillId="0" borderId="10" xfId="1" applyNumberFormat="1" applyFont="1" applyFill="1" applyBorder="1" applyAlignment="1" applyProtection="1">
      <alignment wrapText="1"/>
      <protection hidden="1"/>
    </xf>
    <xf numFmtId="0" fontId="3" fillId="0" borderId="10" xfId="1" applyNumberFormat="1" applyFont="1" applyFill="1" applyBorder="1" applyAlignment="1" applyProtection="1">
      <alignment horizontal="right" wrapText="1"/>
      <protection hidden="1"/>
    </xf>
    <xf numFmtId="0" fontId="2" fillId="0" borderId="7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6" xfId="1" applyNumberFormat="1" applyFont="1" applyFill="1" applyBorder="1" applyAlignment="1" applyProtection="1">
      <alignment horizontal="left" vertical="justify" wrapText="1"/>
      <protection hidden="1"/>
    </xf>
    <xf numFmtId="165" fontId="3" fillId="0" borderId="4" xfId="1" applyNumberFormat="1" applyFont="1" applyFill="1" applyBorder="1" applyAlignment="1" applyProtection="1">
      <alignment horizontal="left" vertical="justify" wrapText="1"/>
      <protection hidden="1"/>
    </xf>
    <xf numFmtId="165" fontId="3" fillId="0" borderId="5" xfId="1" applyNumberFormat="1" applyFont="1" applyFill="1" applyBorder="1" applyAlignment="1" applyProtection="1">
      <alignment horizontal="left" vertical="justify" wrapText="1"/>
      <protection hidden="1"/>
    </xf>
    <xf numFmtId="165" fontId="3" fillId="0" borderId="6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7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6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8" xfId="1" applyNumberFormat="1" applyFont="1" applyFill="1" applyBorder="1" applyAlignment="1" applyProtection="1">
      <alignment horizontal="left" vertical="justify"/>
      <protection hidden="1"/>
    </xf>
    <xf numFmtId="0" fontId="2" fillId="0" borderId="1" xfId="1" applyNumberFormat="1" applyFont="1" applyFill="1" applyBorder="1" applyAlignment="1" applyProtection="1">
      <alignment horizontal="left" vertical="justify" wrapText="1"/>
      <protection hidden="1"/>
    </xf>
    <xf numFmtId="165" fontId="3" fillId="0" borderId="1" xfId="1" applyNumberFormat="1" applyFont="1" applyFill="1" applyBorder="1" applyAlignment="1" applyProtection="1">
      <alignment horizontal="left" vertical="justify" wrapText="1"/>
      <protection hidden="1"/>
    </xf>
    <xf numFmtId="165" fontId="2" fillId="0" borderId="1" xfId="1" applyNumberFormat="1" applyFont="1" applyFill="1" applyBorder="1" applyAlignment="1" applyProtection="1">
      <alignment horizontal="left" vertical="justify" wrapText="1"/>
      <protection hidden="1"/>
    </xf>
    <xf numFmtId="165" fontId="2" fillId="0" borderId="5" xfId="1" applyNumberFormat="1" applyFont="1" applyFill="1" applyBorder="1" applyAlignment="1" applyProtection="1">
      <alignment horizontal="left" vertical="justify" wrapText="1"/>
      <protection hidden="1"/>
    </xf>
    <xf numFmtId="165" fontId="2" fillId="0" borderId="6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1" xfId="1" applyNumberFormat="1" applyFont="1" applyFill="1" applyBorder="1" applyAlignment="1" applyProtection="1">
      <alignment horizontal="center" vertical="justify"/>
      <protection hidden="1"/>
    </xf>
    <xf numFmtId="0" fontId="3" fillId="0" borderId="1" xfId="1" applyNumberFormat="1" applyFont="1" applyFill="1" applyBorder="1" applyAlignment="1" applyProtection="1">
      <alignment horizontal="left" vertical="justify"/>
      <protection hidden="1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11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12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13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10" xfId="1" applyNumberFormat="1" applyFont="1" applyFill="1" applyBorder="1" applyAlignment="1" applyProtection="1">
      <alignment horizontal="left" vertical="justify"/>
      <protection hidden="1"/>
    </xf>
    <xf numFmtId="0" fontId="3" fillId="0" borderId="10" xfId="1" applyNumberFormat="1" applyFont="1" applyFill="1" applyBorder="1" applyAlignment="1" applyProtection="1">
      <alignment horizontal="left" vertical="justify" wrapText="1"/>
      <protection hidden="1"/>
    </xf>
    <xf numFmtId="165" fontId="3" fillId="0" borderId="10" xfId="1" applyNumberFormat="1" applyFont="1" applyFill="1" applyBorder="1" applyAlignment="1" applyProtection="1">
      <alignment horizontal="left" vertical="justify" wrapText="1"/>
      <protection hidden="1"/>
    </xf>
    <xf numFmtId="165" fontId="2" fillId="0" borderId="11" xfId="1" applyNumberFormat="1" applyFont="1" applyFill="1" applyBorder="1" applyAlignment="1" applyProtection="1">
      <alignment horizontal="left" vertical="justify" wrapText="1"/>
      <protection hidden="1"/>
    </xf>
    <xf numFmtId="165" fontId="2" fillId="0" borderId="12" xfId="1" applyNumberFormat="1" applyFont="1" applyFill="1" applyBorder="1" applyAlignment="1" applyProtection="1">
      <alignment horizontal="left" vertical="justify" wrapText="1"/>
      <protection hidden="1"/>
    </xf>
    <xf numFmtId="165" fontId="2" fillId="0" borderId="13" xfId="1" applyNumberFormat="1" applyFont="1" applyFill="1" applyBorder="1" applyAlignment="1" applyProtection="1">
      <alignment horizontal="left" vertical="justify" wrapText="1"/>
      <protection hidden="1"/>
    </xf>
    <xf numFmtId="0" fontId="10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11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12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13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10" xfId="1" applyNumberFormat="1" applyFont="1" applyFill="1" applyBorder="1" applyAlignment="1" applyProtection="1">
      <alignment horizontal="center" vertical="justify"/>
      <protection hidden="1"/>
    </xf>
    <xf numFmtId="0" fontId="3" fillId="0" borderId="11" xfId="1" applyNumberFormat="1" applyFont="1" applyFill="1" applyBorder="1" applyAlignment="1" applyProtection="1">
      <alignment horizontal="left" vertical="justify"/>
      <protection hidden="1"/>
    </xf>
    <xf numFmtId="0" fontId="3" fillId="0" borderId="12" xfId="1" applyNumberFormat="1" applyFont="1" applyFill="1" applyBorder="1" applyAlignment="1" applyProtection="1">
      <alignment horizontal="left" vertical="justify"/>
      <protection hidden="1"/>
    </xf>
    <xf numFmtId="0" fontId="3" fillId="0" borderId="13" xfId="1" applyNumberFormat="1" applyFont="1" applyFill="1" applyBorder="1" applyAlignment="1" applyProtection="1">
      <alignment horizontal="left" vertical="justify"/>
      <protection hidden="1"/>
    </xf>
    <xf numFmtId="0" fontId="6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F1" workbookViewId="0">
      <selection activeCell="F1" sqref="F1"/>
    </sheetView>
  </sheetViews>
  <sheetFormatPr defaultRowHeight="15" x14ac:dyDescent="0.25"/>
  <cols>
    <col min="1" max="1" width="0.140625" style="44" hidden="1" customWidth="1"/>
    <col min="2" max="4" width="10.28515625" style="44" hidden="1" customWidth="1"/>
    <col min="5" max="5" width="3.140625" style="44" hidden="1" customWidth="1"/>
    <col min="6" max="8" width="9.140625" style="50"/>
    <col min="9" max="9" width="30.28515625" style="50" customWidth="1"/>
    <col min="10" max="10" width="4.42578125" style="51" customWidth="1"/>
    <col min="11" max="11" width="5.5703125" style="51" customWidth="1"/>
    <col min="12" max="12" width="0.28515625" style="51" hidden="1" customWidth="1"/>
    <col min="13" max="13" width="5.140625" style="51" hidden="1" customWidth="1"/>
    <col min="14" max="14" width="10" style="51" customWidth="1"/>
    <col min="15" max="15" width="11.5703125" style="51" customWidth="1"/>
    <col min="16" max="16" width="11.85546875" style="51" customWidth="1"/>
    <col min="17" max="17" width="11.7109375" style="51" customWidth="1"/>
  </cols>
  <sheetData>
    <row r="1" spans="1:21" x14ac:dyDescent="0.25">
      <c r="A1" s="1"/>
      <c r="B1" s="1"/>
      <c r="C1" s="1"/>
      <c r="D1" s="1"/>
      <c r="E1" s="1"/>
      <c r="F1" s="2"/>
      <c r="G1" s="2"/>
      <c r="H1" s="2"/>
      <c r="I1" s="2"/>
      <c r="J1" s="3"/>
      <c r="K1" s="3"/>
      <c r="L1" s="4"/>
      <c r="M1" s="4"/>
      <c r="N1" s="4"/>
      <c r="O1" s="103" t="s">
        <v>0</v>
      </c>
      <c r="P1" s="103"/>
      <c r="Q1" s="103"/>
    </row>
    <row r="2" spans="1:21" x14ac:dyDescent="0.25">
      <c r="A2" s="1"/>
      <c r="B2" s="1"/>
      <c r="C2" s="1"/>
      <c r="D2" s="1"/>
      <c r="E2" s="1"/>
      <c r="F2" s="2"/>
      <c r="G2" s="2"/>
      <c r="H2" s="2"/>
      <c r="I2" s="2"/>
      <c r="J2" s="3"/>
      <c r="K2" s="3"/>
      <c r="L2" s="4"/>
      <c r="M2" s="4"/>
      <c r="N2" s="4"/>
      <c r="O2" s="103" t="s">
        <v>1</v>
      </c>
      <c r="P2" s="103"/>
      <c r="Q2" s="103"/>
    </row>
    <row r="3" spans="1:21" x14ac:dyDescent="0.25">
      <c r="A3" s="1"/>
      <c r="B3" s="1"/>
      <c r="C3" s="1"/>
      <c r="D3" s="1"/>
      <c r="E3" s="1"/>
      <c r="F3" s="2"/>
      <c r="G3" s="2"/>
      <c r="H3" s="2"/>
      <c r="I3" s="2"/>
      <c r="J3" s="3"/>
      <c r="K3" s="3"/>
      <c r="L3" s="4"/>
      <c r="M3" s="4"/>
      <c r="N3" s="4"/>
      <c r="O3" s="103" t="s">
        <v>2</v>
      </c>
      <c r="P3" s="103"/>
      <c r="Q3" s="103"/>
    </row>
    <row r="4" spans="1:21" x14ac:dyDescent="0.25">
      <c r="A4" s="1"/>
      <c r="B4" s="1"/>
      <c r="C4" s="1"/>
      <c r="D4" s="1"/>
      <c r="E4" s="1"/>
      <c r="F4" s="2"/>
      <c r="G4" s="2"/>
      <c r="H4" s="2"/>
      <c r="I4" s="5"/>
      <c r="J4" s="3"/>
      <c r="K4" s="3"/>
      <c r="L4" s="4"/>
      <c r="M4" s="4"/>
      <c r="N4" s="4"/>
      <c r="O4" s="103" t="s">
        <v>3</v>
      </c>
      <c r="P4" s="103"/>
      <c r="Q4" s="103"/>
    </row>
    <row r="5" spans="1:21" x14ac:dyDescent="0.25">
      <c r="A5" s="1"/>
      <c r="B5" s="1"/>
      <c r="C5" s="1"/>
      <c r="D5" s="1"/>
      <c r="E5" s="1"/>
      <c r="F5" s="2"/>
      <c r="G5" s="2"/>
      <c r="H5" s="2"/>
      <c r="I5" s="2"/>
      <c r="J5" s="3"/>
      <c r="K5" s="3"/>
      <c r="L5" s="4"/>
      <c r="M5" s="4"/>
      <c r="N5" s="4"/>
      <c r="O5" s="3"/>
      <c r="P5" s="3"/>
      <c r="Q5" s="3"/>
    </row>
    <row r="6" spans="1:21" x14ac:dyDescent="0.25">
      <c r="A6" s="104" t="s">
        <v>4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21" x14ac:dyDescent="0.25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6"/>
      <c r="O7" s="7"/>
      <c r="P7" s="7"/>
      <c r="Q7" s="8" t="s">
        <v>5</v>
      </c>
    </row>
    <row r="8" spans="1:21" x14ac:dyDescent="0.25">
      <c r="A8" s="9"/>
      <c r="B8" s="10" t="s">
        <v>6</v>
      </c>
      <c r="C8" s="9"/>
      <c r="D8" s="9"/>
      <c r="E8" s="9"/>
      <c r="F8" s="11"/>
      <c r="G8" s="11"/>
      <c r="H8" s="11"/>
      <c r="I8" s="11"/>
      <c r="J8" s="12"/>
      <c r="K8" s="12"/>
      <c r="L8" s="12"/>
      <c r="M8" s="12"/>
      <c r="N8" s="12"/>
      <c r="O8" s="7"/>
      <c r="P8" s="7"/>
      <c r="Q8" s="7"/>
    </row>
    <row r="9" spans="1:21" ht="51" x14ac:dyDescent="0.25">
      <c r="A9" s="99" t="s">
        <v>7</v>
      </c>
      <c r="B9" s="99"/>
      <c r="C9" s="99"/>
      <c r="D9" s="99"/>
      <c r="E9" s="99"/>
      <c r="F9" s="99"/>
      <c r="G9" s="99"/>
      <c r="H9" s="99"/>
      <c r="I9" s="99"/>
      <c r="J9" s="13" t="s">
        <v>8</v>
      </c>
      <c r="K9" s="13" t="s">
        <v>9</v>
      </c>
      <c r="L9" s="13" t="s">
        <v>10</v>
      </c>
      <c r="M9" s="13" t="s">
        <v>11</v>
      </c>
      <c r="N9" s="13" t="s">
        <v>12</v>
      </c>
      <c r="O9" s="13">
        <v>2023</v>
      </c>
      <c r="P9" s="13">
        <v>2024</v>
      </c>
      <c r="Q9" s="13">
        <v>2025</v>
      </c>
    </row>
    <row r="10" spans="1:21" x14ac:dyDescent="0.25">
      <c r="A10" s="14"/>
      <c r="B10" s="14"/>
      <c r="C10" s="14"/>
      <c r="D10" s="14"/>
      <c r="E10" s="14"/>
      <c r="F10" s="100" t="s">
        <v>13</v>
      </c>
      <c r="G10" s="100"/>
      <c r="H10" s="100"/>
      <c r="I10" s="100"/>
      <c r="J10" s="15">
        <v>0</v>
      </c>
      <c r="K10" s="15">
        <v>0</v>
      </c>
      <c r="L10" s="13"/>
      <c r="M10" s="13"/>
      <c r="N10" s="13">
        <v>0</v>
      </c>
      <c r="O10" s="13">
        <v>0</v>
      </c>
      <c r="P10" s="16">
        <v>103800</v>
      </c>
      <c r="Q10" s="16">
        <v>215100</v>
      </c>
    </row>
    <row r="11" spans="1:21" x14ac:dyDescent="0.25">
      <c r="A11" s="94" t="s">
        <v>14</v>
      </c>
      <c r="B11" s="94"/>
      <c r="C11" s="94"/>
      <c r="D11" s="94"/>
      <c r="E11" s="94"/>
      <c r="F11" s="94"/>
      <c r="G11" s="94"/>
      <c r="H11" s="94"/>
      <c r="I11" s="94"/>
      <c r="J11" s="17">
        <v>1</v>
      </c>
      <c r="K11" s="17">
        <v>0</v>
      </c>
      <c r="L11" s="18">
        <v>0</v>
      </c>
      <c r="M11" s="19">
        <v>0</v>
      </c>
      <c r="N11" s="20">
        <f>N12+N13</f>
        <v>-142747.96000000008</v>
      </c>
      <c r="O11" s="21">
        <f>O12+O13+O14+O15+O16</f>
        <v>2638712.15</v>
      </c>
      <c r="P11" s="21">
        <f>P12+P13+P14+P15+P16</f>
        <v>2961156</v>
      </c>
      <c r="Q11" s="21">
        <f>Q12+Q13+Q14+Q15+Q16</f>
        <v>2885744</v>
      </c>
    </row>
    <row r="12" spans="1:21" s="31" customFormat="1" x14ac:dyDescent="0.25">
      <c r="A12" s="22"/>
      <c r="B12" s="23"/>
      <c r="C12" s="93" t="s">
        <v>15</v>
      </c>
      <c r="D12" s="93"/>
      <c r="E12" s="93"/>
      <c r="F12" s="93"/>
      <c r="G12" s="93"/>
      <c r="H12" s="93"/>
      <c r="I12" s="93"/>
      <c r="J12" s="24">
        <v>1</v>
      </c>
      <c r="K12" s="24">
        <v>2</v>
      </c>
      <c r="L12" s="25">
        <v>0</v>
      </c>
      <c r="M12" s="26">
        <v>0</v>
      </c>
      <c r="N12" s="27">
        <v>-542358.56000000006</v>
      </c>
      <c r="O12" s="28">
        <v>474465.44</v>
      </c>
      <c r="P12" s="28">
        <v>803506</v>
      </c>
      <c r="Q12" s="28">
        <v>803506</v>
      </c>
      <c r="R12" s="101"/>
      <c r="S12" s="102"/>
      <c r="T12" s="102"/>
      <c r="U12" s="102"/>
    </row>
    <row r="13" spans="1:21" s="31" customFormat="1" x14ac:dyDescent="0.25">
      <c r="A13" s="22"/>
      <c r="B13" s="23"/>
      <c r="C13" s="29"/>
      <c r="D13" s="29"/>
      <c r="E13" s="93" t="s">
        <v>16</v>
      </c>
      <c r="F13" s="93"/>
      <c r="G13" s="93"/>
      <c r="H13" s="93"/>
      <c r="I13" s="93"/>
      <c r="J13" s="24">
        <v>1</v>
      </c>
      <c r="K13" s="24">
        <v>4</v>
      </c>
      <c r="L13" s="25">
        <v>0</v>
      </c>
      <c r="M13" s="26">
        <v>0</v>
      </c>
      <c r="N13" s="30">
        <v>399610.6</v>
      </c>
      <c r="O13" s="28">
        <v>2115496.71</v>
      </c>
      <c r="P13" s="28">
        <v>2108900</v>
      </c>
      <c r="Q13" s="28">
        <v>2033488</v>
      </c>
    </row>
    <row r="14" spans="1:21" s="31" customFormat="1" x14ac:dyDescent="0.25">
      <c r="A14" s="22"/>
      <c r="B14" s="23"/>
      <c r="C14" s="29"/>
      <c r="D14" s="29"/>
      <c r="E14" s="29"/>
      <c r="F14" s="93" t="s">
        <v>17</v>
      </c>
      <c r="G14" s="93"/>
      <c r="H14" s="93"/>
      <c r="I14" s="93"/>
      <c r="J14" s="24">
        <v>1</v>
      </c>
      <c r="K14" s="24">
        <v>6</v>
      </c>
      <c r="L14" s="25">
        <v>0</v>
      </c>
      <c r="M14" s="26">
        <v>0</v>
      </c>
      <c r="N14" s="27">
        <v>0</v>
      </c>
      <c r="O14" s="28">
        <v>32100</v>
      </c>
      <c r="P14" s="28">
        <v>32100</v>
      </c>
      <c r="Q14" s="28">
        <v>32100</v>
      </c>
    </row>
    <row r="15" spans="1:21" s="31" customFormat="1" x14ac:dyDescent="0.25">
      <c r="A15" s="22"/>
      <c r="B15" s="23"/>
      <c r="C15" s="29"/>
      <c r="D15" s="29"/>
      <c r="E15" s="29"/>
      <c r="F15" s="93" t="s">
        <v>18</v>
      </c>
      <c r="G15" s="93"/>
      <c r="H15" s="93"/>
      <c r="I15" s="93"/>
      <c r="J15" s="24">
        <v>1</v>
      </c>
      <c r="K15" s="24">
        <v>11</v>
      </c>
      <c r="L15" s="25"/>
      <c r="M15" s="26"/>
      <c r="N15" s="27">
        <v>0</v>
      </c>
      <c r="O15" s="28">
        <v>15000</v>
      </c>
      <c r="P15" s="28">
        <v>15000</v>
      </c>
      <c r="Q15" s="28">
        <v>15000</v>
      </c>
    </row>
    <row r="16" spans="1:21" s="31" customFormat="1" x14ac:dyDescent="0.25">
      <c r="A16" s="22"/>
      <c r="B16" s="23"/>
      <c r="C16" s="29"/>
      <c r="D16" s="29"/>
      <c r="E16" s="29"/>
      <c r="F16" s="98" t="s">
        <v>19</v>
      </c>
      <c r="G16" s="93"/>
      <c r="H16" s="93"/>
      <c r="I16" s="93"/>
      <c r="J16" s="17">
        <v>1</v>
      </c>
      <c r="K16" s="17">
        <v>13</v>
      </c>
      <c r="L16" s="18">
        <v>0</v>
      </c>
      <c r="M16" s="19">
        <v>0</v>
      </c>
      <c r="N16" s="32">
        <v>0</v>
      </c>
      <c r="O16" s="21">
        <v>1650</v>
      </c>
      <c r="P16" s="21">
        <v>1650</v>
      </c>
      <c r="Q16" s="21">
        <v>1650</v>
      </c>
    </row>
    <row r="17" spans="1:17" x14ac:dyDescent="0.25">
      <c r="A17" s="94" t="s">
        <v>20</v>
      </c>
      <c r="B17" s="94"/>
      <c r="C17" s="94"/>
      <c r="D17" s="94"/>
      <c r="E17" s="94"/>
      <c r="F17" s="94"/>
      <c r="G17" s="94"/>
      <c r="H17" s="94"/>
      <c r="I17" s="94"/>
      <c r="J17" s="17">
        <v>2</v>
      </c>
      <c r="K17" s="17">
        <v>0</v>
      </c>
      <c r="L17" s="18">
        <v>0</v>
      </c>
      <c r="M17" s="19">
        <v>0</v>
      </c>
      <c r="N17" s="32">
        <f>N18</f>
        <v>0</v>
      </c>
      <c r="O17" s="21">
        <f>O18</f>
        <v>128500</v>
      </c>
      <c r="P17" s="21">
        <f t="shared" ref="P17:Q17" si="0">P18</f>
        <v>134500</v>
      </c>
      <c r="Q17" s="21">
        <f t="shared" si="0"/>
        <v>139400</v>
      </c>
    </row>
    <row r="18" spans="1:17" s="31" customFormat="1" x14ac:dyDescent="0.25">
      <c r="A18" s="22"/>
      <c r="B18" s="23"/>
      <c r="C18" s="93" t="s">
        <v>21</v>
      </c>
      <c r="D18" s="93"/>
      <c r="E18" s="93"/>
      <c r="F18" s="93"/>
      <c r="G18" s="93"/>
      <c r="H18" s="93"/>
      <c r="I18" s="93"/>
      <c r="J18" s="24">
        <v>2</v>
      </c>
      <c r="K18" s="24">
        <v>3</v>
      </c>
      <c r="L18" s="25">
        <v>0</v>
      </c>
      <c r="M18" s="26">
        <v>0</v>
      </c>
      <c r="N18" s="27">
        <v>0</v>
      </c>
      <c r="O18" s="28">
        <v>128500</v>
      </c>
      <c r="P18" s="28">
        <v>134500</v>
      </c>
      <c r="Q18" s="28">
        <v>139400</v>
      </c>
    </row>
    <row r="19" spans="1:17" x14ac:dyDescent="0.25">
      <c r="A19" s="94" t="s">
        <v>22</v>
      </c>
      <c r="B19" s="94"/>
      <c r="C19" s="94"/>
      <c r="D19" s="94"/>
      <c r="E19" s="94"/>
      <c r="F19" s="94"/>
      <c r="G19" s="94"/>
      <c r="H19" s="94"/>
      <c r="I19" s="94"/>
      <c r="J19" s="17">
        <v>3</v>
      </c>
      <c r="K19" s="17">
        <v>0</v>
      </c>
      <c r="L19" s="18">
        <v>0</v>
      </c>
      <c r="M19" s="19">
        <v>0</v>
      </c>
      <c r="N19" s="20">
        <f>N20+N21</f>
        <v>47814.3</v>
      </c>
      <c r="O19" s="21">
        <f>O20+O21</f>
        <v>107654.3</v>
      </c>
      <c r="P19" s="21">
        <f>P20+P21</f>
        <v>124200</v>
      </c>
      <c r="Q19" s="21">
        <f>Q20+Q21</f>
        <v>124200</v>
      </c>
    </row>
    <row r="20" spans="1:17" s="31" customFormat="1" x14ac:dyDescent="0.25">
      <c r="A20" s="22"/>
      <c r="B20" s="23"/>
      <c r="C20" s="93" t="s">
        <v>23</v>
      </c>
      <c r="D20" s="93"/>
      <c r="E20" s="93"/>
      <c r="F20" s="93"/>
      <c r="G20" s="93"/>
      <c r="H20" s="93"/>
      <c r="I20" s="93"/>
      <c r="J20" s="24">
        <v>3</v>
      </c>
      <c r="K20" s="24">
        <v>10</v>
      </c>
      <c r="L20" s="25">
        <v>0</v>
      </c>
      <c r="M20" s="26">
        <v>0</v>
      </c>
      <c r="N20" s="30">
        <v>47814.3</v>
      </c>
      <c r="O20" s="28">
        <v>105654.3</v>
      </c>
      <c r="P20" s="28">
        <v>122200</v>
      </c>
      <c r="Q20" s="28">
        <v>122200</v>
      </c>
    </row>
    <row r="21" spans="1:17" s="31" customFormat="1" x14ac:dyDescent="0.25">
      <c r="A21" s="22"/>
      <c r="B21" s="23"/>
      <c r="C21" s="29"/>
      <c r="D21" s="29"/>
      <c r="E21" s="29"/>
      <c r="F21" s="93" t="s">
        <v>24</v>
      </c>
      <c r="G21" s="93"/>
      <c r="H21" s="93"/>
      <c r="I21" s="93"/>
      <c r="J21" s="24">
        <v>3</v>
      </c>
      <c r="K21" s="24">
        <v>14</v>
      </c>
      <c r="L21" s="25">
        <v>0</v>
      </c>
      <c r="M21" s="26">
        <v>0</v>
      </c>
      <c r="N21" s="27">
        <v>0</v>
      </c>
      <c r="O21" s="28">
        <v>2000</v>
      </c>
      <c r="P21" s="28">
        <v>2000</v>
      </c>
      <c r="Q21" s="28">
        <v>2000</v>
      </c>
    </row>
    <row r="22" spans="1:17" x14ac:dyDescent="0.25">
      <c r="A22" s="94" t="s">
        <v>25</v>
      </c>
      <c r="B22" s="94"/>
      <c r="C22" s="94"/>
      <c r="D22" s="94"/>
      <c r="E22" s="94"/>
      <c r="F22" s="94"/>
      <c r="G22" s="94"/>
      <c r="H22" s="94"/>
      <c r="I22" s="94"/>
      <c r="J22" s="17">
        <v>4</v>
      </c>
      <c r="K22" s="17">
        <v>0</v>
      </c>
      <c r="L22" s="18">
        <v>0</v>
      </c>
      <c r="M22" s="19">
        <v>0</v>
      </c>
      <c r="N22" s="33">
        <f>N23</f>
        <v>0</v>
      </c>
      <c r="O22" s="21">
        <f>O23</f>
        <v>1589132.07</v>
      </c>
      <c r="P22" s="21">
        <f t="shared" ref="P22" si="1">P23</f>
        <v>814000</v>
      </c>
      <c r="Q22" s="21">
        <f>Q23</f>
        <v>852000</v>
      </c>
    </row>
    <row r="23" spans="1:17" s="31" customFormat="1" x14ac:dyDescent="0.25">
      <c r="A23" s="34"/>
      <c r="B23" s="22"/>
      <c r="C23" s="22"/>
      <c r="D23" s="22"/>
      <c r="E23" s="22"/>
      <c r="F23" s="95" t="s">
        <v>26</v>
      </c>
      <c r="G23" s="95"/>
      <c r="H23" s="95"/>
      <c r="I23" s="95"/>
      <c r="J23" s="24">
        <v>4</v>
      </c>
      <c r="K23" s="24">
        <v>9</v>
      </c>
      <c r="L23" s="25">
        <v>0</v>
      </c>
      <c r="M23" s="26">
        <v>0</v>
      </c>
      <c r="N23" s="35">
        <v>0</v>
      </c>
      <c r="O23" s="28">
        <v>1589132.07</v>
      </c>
      <c r="P23" s="28">
        <v>814000</v>
      </c>
      <c r="Q23" s="36">
        <v>852000</v>
      </c>
    </row>
    <row r="24" spans="1:17" x14ac:dyDescent="0.25">
      <c r="A24" s="86" t="s">
        <v>27</v>
      </c>
      <c r="B24" s="87"/>
      <c r="C24" s="87"/>
      <c r="D24" s="87"/>
      <c r="E24" s="87"/>
      <c r="F24" s="87"/>
      <c r="G24" s="87"/>
      <c r="H24" s="87"/>
      <c r="I24" s="88"/>
      <c r="J24" s="17">
        <v>5</v>
      </c>
      <c r="K24" s="17">
        <v>0</v>
      </c>
      <c r="L24" s="18">
        <v>0</v>
      </c>
      <c r="M24" s="19">
        <v>0</v>
      </c>
      <c r="N24" s="20">
        <f>N25+N26</f>
        <v>165972</v>
      </c>
      <c r="O24" s="21">
        <f>O25+O26</f>
        <v>189472</v>
      </c>
      <c r="P24" s="21">
        <f t="shared" ref="P24:Q24" si="2">P26</f>
        <v>0</v>
      </c>
      <c r="Q24" s="37">
        <f t="shared" si="2"/>
        <v>40000</v>
      </c>
    </row>
    <row r="25" spans="1:17" x14ac:dyDescent="0.25">
      <c r="A25" s="38"/>
      <c r="B25" s="39"/>
      <c r="C25" s="39"/>
      <c r="D25" s="39"/>
      <c r="E25" s="39"/>
      <c r="F25" s="96" t="s">
        <v>28</v>
      </c>
      <c r="G25" s="96"/>
      <c r="H25" s="96"/>
      <c r="I25" s="97"/>
      <c r="J25" s="24">
        <v>5</v>
      </c>
      <c r="K25" s="24">
        <v>2</v>
      </c>
      <c r="L25" s="25"/>
      <c r="M25" s="26"/>
      <c r="N25" s="40">
        <v>-3500</v>
      </c>
      <c r="O25" s="28">
        <v>0</v>
      </c>
      <c r="P25" s="28">
        <v>0</v>
      </c>
      <c r="Q25" s="36">
        <v>0</v>
      </c>
    </row>
    <row r="26" spans="1:17" s="31" customFormat="1" x14ac:dyDescent="0.25">
      <c r="A26" s="34"/>
      <c r="B26" s="23"/>
      <c r="C26" s="83" t="s">
        <v>29</v>
      </c>
      <c r="D26" s="84"/>
      <c r="E26" s="84"/>
      <c r="F26" s="84"/>
      <c r="G26" s="84"/>
      <c r="H26" s="84"/>
      <c r="I26" s="85"/>
      <c r="J26" s="24">
        <v>5</v>
      </c>
      <c r="K26" s="24">
        <v>3</v>
      </c>
      <c r="L26" s="25">
        <v>0</v>
      </c>
      <c r="M26" s="26">
        <v>0</v>
      </c>
      <c r="N26" s="30">
        <v>169472</v>
      </c>
      <c r="O26" s="28">
        <v>189472</v>
      </c>
      <c r="P26" s="28">
        <v>0</v>
      </c>
      <c r="Q26" s="36">
        <v>40000</v>
      </c>
    </row>
    <row r="27" spans="1:17" x14ac:dyDescent="0.25">
      <c r="A27" s="86" t="s">
        <v>30</v>
      </c>
      <c r="B27" s="87"/>
      <c r="C27" s="87"/>
      <c r="D27" s="87"/>
      <c r="E27" s="87"/>
      <c r="F27" s="87"/>
      <c r="G27" s="87"/>
      <c r="H27" s="87"/>
      <c r="I27" s="88"/>
      <c r="J27" s="17">
        <v>8</v>
      </c>
      <c r="K27" s="17">
        <v>0</v>
      </c>
      <c r="L27" s="18">
        <v>0</v>
      </c>
      <c r="M27" s="19">
        <v>0</v>
      </c>
      <c r="N27" s="20">
        <f>N28</f>
        <v>310341</v>
      </c>
      <c r="O27" s="21">
        <f t="shared" ref="O27:P27" si="3">O28</f>
        <v>3497941</v>
      </c>
      <c r="P27" s="21">
        <f t="shared" si="3"/>
        <v>2847844</v>
      </c>
      <c r="Q27" s="37">
        <f>Q28</f>
        <v>2923956</v>
      </c>
    </row>
    <row r="28" spans="1:17" s="31" customFormat="1" x14ac:dyDescent="0.25">
      <c r="A28" s="34"/>
      <c r="B28" s="23"/>
      <c r="C28" s="83" t="s">
        <v>31</v>
      </c>
      <c r="D28" s="84"/>
      <c r="E28" s="84"/>
      <c r="F28" s="84"/>
      <c r="G28" s="84"/>
      <c r="H28" s="84"/>
      <c r="I28" s="85"/>
      <c r="J28" s="24">
        <v>8</v>
      </c>
      <c r="K28" s="24">
        <v>1</v>
      </c>
      <c r="L28" s="25">
        <v>0</v>
      </c>
      <c r="M28" s="26">
        <v>0</v>
      </c>
      <c r="N28" s="30">
        <v>310341</v>
      </c>
      <c r="O28" s="28">
        <v>3497941</v>
      </c>
      <c r="P28" s="28">
        <v>2847844</v>
      </c>
      <c r="Q28" s="36">
        <v>2923956</v>
      </c>
    </row>
    <row r="29" spans="1:17" s="31" customFormat="1" x14ac:dyDescent="0.25">
      <c r="A29" s="41"/>
      <c r="B29" s="42"/>
      <c r="C29" s="43"/>
      <c r="D29" s="43"/>
      <c r="E29" s="43"/>
      <c r="F29" s="89" t="s">
        <v>32</v>
      </c>
      <c r="G29" s="90"/>
      <c r="H29" s="90"/>
      <c r="I29" s="91"/>
      <c r="J29" s="17">
        <v>10</v>
      </c>
      <c r="K29" s="17">
        <v>0</v>
      </c>
      <c r="L29" s="18"/>
      <c r="M29" s="19"/>
      <c r="N29" s="20">
        <f>N30</f>
        <v>176212.73</v>
      </c>
      <c r="O29" s="21">
        <f>O30</f>
        <v>251212.73</v>
      </c>
      <c r="P29" s="21">
        <f>P30</f>
        <v>40000</v>
      </c>
      <c r="Q29" s="21">
        <f>Q30</f>
        <v>0</v>
      </c>
    </row>
    <row r="30" spans="1:17" s="31" customFormat="1" x14ac:dyDescent="0.25">
      <c r="A30" s="41"/>
      <c r="B30" s="42"/>
      <c r="C30" s="43"/>
      <c r="D30" s="43"/>
      <c r="E30" s="43"/>
      <c r="F30" s="83" t="s">
        <v>33</v>
      </c>
      <c r="G30" s="84"/>
      <c r="H30" s="84"/>
      <c r="I30" s="85"/>
      <c r="J30" s="24">
        <v>10</v>
      </c>
      <c r="K30" s="24">
        <v>1</v>
      </c>
      <c r="L30" s="25"/>
      <c r="M30" s="26"/>
      <c r="N30" s="30">
        <v>176212.73</v>
      </c>
      <c r="O30" s="28">
        <v>251212.73</v>
      </c>
      <c r="P30" s="28">
        <v>40000</v>
      </c>
      <c r="Q30" s="28">
        <v>0</v>
      </c>
    </row>
    <row r="31" spans="1:17" ht="15.75" thickBot="1" x14ac:dyDescent="0.3">
      <c r="F31" s="92" t="s">
        <v>34</v>
      </c>
      <c r="G31" s="92"/>
      <c r="H31" s="92"/>
      <c r="I31" s="92"/>
      <c r="J31" s="45"/>
      <c r="K31" s="45"/>
      <c r="L31" s="46"/>
      <c r="M31" s="46"/>
      <c r="N31" s="47">
        <f>N11+N17+N19+N22+N24+N27+N29</f>
        <v>557592.06999999995</v>
      </c>
      <c r="O31" s="48">
        <f>O11+O17+O19+O22+O24+O27+O29</f>
        <v>8402624.25</v>
      </c>
      <c r="P31" s="48">
        <v>7025500</v>
      </c>
      <c r="Q31" s="49">
        <v>7180400</v>
      </c>
    </row>
  </sheetData>
  <mergeCells count="30">
    <mergeCell ref="R12:U12"/>
    <mergeCell ref="E13:I13"/>
    <mergeCell ref="O1:Q1"/>
    <mergeCell ref="O2:Q2"/>
    <mergeCell ref="O3:Q3"/>
    <mergeCell ref="O4:Q4"/>
    <mergeCell ref="A6:Q6"/>
    <mergeCell ref="A7:M7"/>
    <mergeCell ref="A19:I19"/>
    <mergeCell ref="A9:I9"/>
    <mergeCell ref="F10:I10"/>
    <mergeCell ref="A11:I11"/>
    <mergeCell ref="C12:I12"/>
    <mergeCell ref="F14:I14"/>
    <mergeCell ref="F15:I15"/>
    <mergeCell ref="F16:I16"/>
    <mergeCell ref="A17:I17"/>
    <mergeCell ref="C18:I18"/>
    <mergeCell ref="F31:I31"/>
    <mergeCell ref="C20:I20"/>
    <mergeCell ref="F21:I21"/>
    <mergeCell ref="A22:I22"/>
    <mergeCell ref="F23:I23"/>
    <mergeCell ref="A24:I24"/>
    <mergeCell ref="F25:I25"/>
    <mergeCell ref="C26:I26"/>
    <mergeCell ref="A27:I27"/>
    <mergeCell ref="C28:I28"/>
    <mergeCell ref="F29:I29"/>
    <mergeCell ref="F30:I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8"/>
  <sheetViews>
    <sheetView topLeftCell="F1" workbookViewId="0">
      <selection activeCell="F1" sqref="F1"/>
    </sheetView>
  </sheetViews>
  <sheetFormatPr defaultRowHeight="15" x14ac:dyDescent="0.25"/>
  <cols>
    <col min="1" max="1" width="0.140625" style="44" hidden="1" customWidth="1"/>
    <col min="2" max="4" width="10.28515625" style="44" hidden="1" customWidth="1"/>
    <col min="5" max="5" width="3.140625" style="44" hidden="1" customWidth="1"/>
    <col min="6" max="8" width="9.140625" style="50"/>
    <col min="9" max="9" width="19.42578125" style="50" customWidth="1"/>
    <col min="10" max="10" width="5.5703125" style="51" customWidth="1"/>
    <col min="11" max="11" width="4.85546875" style="51" customWidth="1"/>
    <col min="12" max="12" width="13.28515625" style="51" customWidth="1"/>
    <col min="13" max="13" width="5.140625" style="51" customWidth="1"/>
    <col min="14" max="15" width="11.5703125" style="51" customWidth="1"/>
    <col min="16" max="16" width="11.85546875" style="51" customWidth="1"/>
    <col min="17" max="17" width="11.7109375" style="51" customWidth="1"/>
  </cols>
  <sheetData>
    <row r="1" spans="1:24" x14ac:dyDescent="0.25">
      <c r="A1" s="1"/>
      <c r="B1" s="1"/>
      <c r="C1" s="1"/>
      <c r="D1" s="1"/>
      <c r="E1" s="1"/>
      <c r="F1" s="2"/>
      <c r="G1" s="2"/>
      <c r="H1" s="2"/>
      <c r="I1" s="2"/>
      <c r="J1" s="3"/>
      <c r="K1" s="3"/>
      <c r="L1" s="4"/>
      <c r="M1" s="103" t="s">
        <v>35</v>
      </c>
      <c r="N1" s="103"/>
      <c r="O1" s="103"/>
      <c r="P1" s="103"/>
      <c r="Q1" s="103"/>
    </row>
    <row r="2" spans="1:24" x14ac:dyDescent="0.25">
      <c r="A2" s="1"/>
      <c r="B2" s="1"/>
      <c r="C2" s="1"/>
      <c r="D2" s="1"/>
      <c r="E2" s="1"/>
      <c r="F2" s="2"/>
      <c r="G2" s="2"/>
      <c r="H2" s="2"/>
      <c r="I2" s="2"/>
      <c r="J2" s="3"/>
      <c r="K2" s="3"/>
      <c r="L2" s="4"/>
      <c r="M2" s="103" t="s">
        <v>1</v>
      </c>
      <c r="N2" s="103"/>
      <c r="O2" s="103"/>
      <c r="P2" s="103"/>
      <c r="Q2" s="103"/>
    </row>
    <row r="3" spans="1:24" x14ac:dyDescent="0.25">
      <c r="A3" s="1"/>
      <c r="B3" s="1"/>
      <c r="C3" s="1"/>
      <c r="D3" s="1"/>
      <c r="E3" s="1"/>
      <c r="F3" s="2"/>
      <c r="G3" s="2"/>
      <c r="H3" s="2"/>
      <c r="I3" s="2"/>
      <c r="J3" s="3"/>
      <c r="K3" s="3"/>
      <c r="L3" s="4"/>
      <c r="M3" s="103" t="s">
        <v>36</v>
      </c>
      <c r="N3" s="103"/>
      <c r="O3" s="103"/>
      <c r="P3" s="103"/>
      <c r="Q3" s="103"/>
    </row>
    <row r="4" spans="1:24" x14ac:dyDescent="0.25">
      <c r="A4" s="1"/>
      <c r="B4" s="1"/>
      <c r="C4" s="1"/>
      <c r="D4" s="1"/>
      <c r="E4" s="1"/>
      <c r="F4" s="2"/>
      <c r="G4" s="2"/>
      <c r="H4" s="2"/>
      <c r="I4" s="2"/>
      <c r="J4" s="3"/>
      <c r="K4" s="3"/>
      <c r="L4" s="4"/>
      <c r="M4" s="103" t="s">
        <v>3</v>
      </c>
      <c r="N4" s="103"/>
      <c r="O4" s="103"/>
      <c r="P4" s="103"/>
      <c r="Q4" s="103"/>
      <c r="X4" s="52"/>
    </row>
    <row r="5" spans="1:24" ht="18.75" x14ac:dyDescent="0.3">
      <c r="A5" s="1"/>
      <c r="B5" s="1"/>
      <c r="C5" s="1"/>
      <c r="D5" s="1"/>
      <c r="E5" s="1"/>
      <c r="F5" s="2"/>
      <c r="G5" s="2"/>
      <c r="H5" s="2"/>
      <c r="I5" s="2"/>
      <c r="J5" s="125"/>
      <c r="K5" s="125"/>
      <c r="L5" s="125"/>
      <c r="M5" s="4"/>
      <c r="N5" s="4"/>
      <c r="O5" s="3"/>
      <c r="P5" s="3"/>
      <c r="Q5" s="3"/>
    </row>
    <row r="6" spans="1:24" ht="67.5" customHeight="1" x14ac:dyDescent="0.25">
      <c r="A6" s="104" t="s">
        <v>37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24" x14ac:dyDescent="0.25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6"/>
      <c r="O7" s="7"/>
      <c r="P7" s="7"/>
      <c r="Q7" s="8" t="s">
        <v>5</v>
      </c>
    </row>
    <row r="8" spans="1:24" ht="15.75" thickBot="1" x14ac:dyDescent="0.3">
      <c r="A8" s="9"/>
      <c r="B8" s="10" t="s">
        <v>6</v>
      </c>
      <c r="C8" s="9"/>
      <c r="D8" s="9"/>
      <c r="E8" s="9"/>
      <c r="F8" s="11"/>
      <c r="G8" s="11"/>
      <c r="H8" s="11"/>
      <c r="I8" s="11"/>
      <c r="J8" s="12"/>
      <c r="K8" s="12"/>
      <c r="L8" s="12"/>
      <c r="M8" s="12"/>
      <c r="N8" s="12"/>
      <c r="O8" s="7"/>
      <c r="P8" s="7"/>
      <c r="Q8" s="7"/>
    </row>
    <row r="9" spans="1:24" ht="15.75" thickBot="1" x14ac:dyDescent="0.3">
      <c r="A9" s="121" t="s">
        <v>38</v>
      </c>
      <c r="B9" s="121"/>
      <c r="C9" s="121"/>
      <c r="D9" s="121"/>
      <c r="E9" s="121"/>
      <c r="F9" s="121"/>
      <c r="G9" s="121"/>
      <c r="H9" s="121"/>
      <c r="I9" s="121"/>
      <c r="J9" s="53" t="s">
        <v>8</v>
      </c>
      <c r="K9" s="53" t="s">
        <v>9</v>
      </c>
      <c r="L9" s="53" t="s">
        <v>10</v>
      </c>
      <c r="M9" s="53" t="s">
        <v>11</v>
      </c>
      <c r="N9" s="53" t="s">
        <v>39</v>
      </c>
      <c r="O9" s="53">
        <v>2023</v>
      </c>
      <c r="P9" s="53">
        <v>2024</v>
      </c>
      <c r="Q9" s="53">
        <v>2025</v>
      </c>
    </row>
    <row r="10" spans="1:24" ht="15.75" thickBot="1" x14ac:dyDescent="0.3">
      <c r="A10" s="54"/>
      <c r="B10" s="54"/>
      <c r="C10" s="54"/>
      <c r="D10" s="54"/>
      <c r="E10" s="54"/>
      <c r="F10" s="122" t="s">
        <v>40</v>
      </c>
      <c r="G10" s="123"/>
      <c r="H10" s="123"/>
      <c r="I10" s="124"/>
      <c r="J10" s="55">
        <v>0</v>
      </c>
      <c r="K10" s="55">
        <v>0</v>
      </c>
      <c r="L10" s="56">
        <v>0</v>
      </c>
      <c r="M10" s="57">
        <v>0</v>
      </c>
      <c r="N10" s="53">
        <v>0</v>
      </c>
      <c r="O10" s="53">
        <v>0</v>
      </c>
      <c r="P10" s="58">
        <v>103800</v>
      </c>
      <c r="Q10" s="58">
        <v>215100</v>
      </c>
    </row>
    <row r="11" spans="1:24" ht="15.75" thickBot="1" x14ac:dyDescent="0.3">
      <c r="A11" s="112" t="s">
        <v>14</v>
      </c>
      <c r="B11" s="112"/>
      <c r="C11" s="112"/>
      <c r="D11" s="112"/>
      <c r="E11" s="112"/>
      <c r="F11" s="112"/>
      <c r="G11" s="112"/>
      <c r="H11" s="112"/>
      <c r="I11" s="112"/>
      <c r="J11" s="59">
        <v>1</v>
      </c>
      <c r="K11" s="59">
        <v>0</v>
      </c>
      <c r="L11" s="60">
        <v>0</v>
      </c>
      <c r="M11" s="61">
        <v>0</v>
      </c>
      <c r="N11" s="62">
        <f>N12+N18+N27+N33+N38</f>
        <v>-142747.96000000008</v>
      </c>
      <c r="O11" s="63">
        <v>2638712.15</v>
      </c>
      <c r="P11" s="63">
        <f>P12+P18+P27+P33+P38</f>
        <v>2961156</v>
      </c>
      <c r="Q11" s="63">
        <f>Q12+Q18+Q27+Q33+Q38</f>
        <v>2885744</v>
      </c>
    </row>
    <row r="12" spans="1:24" ht="39.75" customHeight="1" thickBot="1" x14ac:dyDescent="0.3">
      <c r="A12" s="64"/>
      <c r="B12" s="65"/>
      <c r="C12" s="111" t="s">
        <v>15</v>
      </c>
      <c r="D12" s="111"/>
      <c r="E12" s="111"/>
      <c r="F12" s="111"/>
      <c r="G12" s="111"/>
      <c r="H12" s="111"/>
      <c r="I12" s="111"/>
      <c r="J12" s="59">
        <v>1</v>
      </c>
      <c r="K12" s="59">
        <v>2</v>
      </c>
      <c r="L12" s="60">
        <v>0</v>
      </c>
      <c r="M12" s="61">
        <v>0</v>
      </c>
      <c r="N12" s="62">
        <f>N13</f>
        <v>-542358.56000000006</v>
      </c>
      <c r="O12" s="63">
        <f>O13</f>
        <v>474465.44</v>
      </c>
      <c r="P12" s="63">
        <f t="shared" ref="O12:Q16" si="0">P13</f>
        <v>803506</v>
      </c>
      <c r="Q12" s="63">
        <f t="shared" si="0"/>
        <v>803506</v>
      </c>
    </row>
    <row r="13" spans="1:24" s="72" customFormat="1" ht="66.75" customHeight="1" thickBot="1" x14ac:dyDescent="0.25">
      <c r="A13" s="64"/>
      <c r="B13" s="65"/>
      <c r="C13" s="66"/>
      <c r="D13" s="106" t="s">
        <v>41</v>
      </c>
      <c r="E13" s="106"/>
      <c r="F13" s="106"/>
      <c r="G13" s="106"/>
      <c r="H13" s="106"/>
      <c r="I13" s="106"/>
      <c r="J13" s="67">
        <v>1</v>
      </c>
      <c r="K13" s="67">
        <v>2</v>
      </c>
      <c r="L13" s="68">
        <v>6300000000</v>
      </c>
      <c r="M13" s="69">
        <v>0</v>
      </c>
      <c r="N13" s="70">
        <f>N14</f>
        <v>-542358.56000000006</v>
      </c>
      <c r="O13" s="71">
        <f>O15</f>
        <v>474465.44</v>
      </c>
      <c r="P13" s="71">
        <f>P15</f>
        <v>803506</v>
      </c>
      <c r="Q13" s="71">
        <f>Q15</f>
        <v>803506</v>
      </c>
    </row>
    <row r="14" spans="1:24" s="72" customFormat="1" ht="18.75" customHeight="1" thickBot="1" x14ac:dyDescent="0.25">
      <c r="A14" s="64"/>
      <c r="B14" s="65"/>
      <c r="C14" s="66"/>
      <c r="D14" s="73"/>
      <c r="E14" s="73"/>
      <c r="F14" s="106" t="s">
        <v>42</v>
      </c>
      <c r="G14" s="106"/>
      <c r="H14" s="106"/>
      <c r="I14" s="106"/>
      <c r="J14" s="67">
        <v>1</v>
      </c>
      <c r="K14" s="67">
        <v>2</v>
      </c>
      <c r="L14" s="68">
        <v>6340000000</v>
      </c>
      <c r="M14" s="69">
        <v>0</v>
      </c>
      <c r="N14" s="70">
        <f>N15</f>
        <v>-542358.56000000006</v>
      </c>
      <c r="O14" s="71">
        <f>O15</f>
        <v>474465.44</v>
      </c>
      <c r="P14" s="71">
        <f>P15</f>
        <v>803506</v>
      </c>
      <c r="Q14" s="71">
        <f>Q15</f>
        <v>803506</v>
      </c>
    </row>
    <row r="15" spans="1:24" ht="26.25" customHeight="1" thickBot="1" x14ac:dyDescent="0.3">
      <c r="A15" s="64"/>
      <c r="B15" s="65"/>
      <c r="C15" s="66"/>
      <c r="D15" s="73"/>
      <c r="E15" s="106" t="s">
        <v>43</v>
      </c>
      <c r="F15" s="106"/>
      <c r="G15" s="106"/>
      <c r="H15" s="106"/>
      <c r="I15" s="106"/>
      <c r="J15" s="67">
        <v>1</v>
      </c>
      <c r="K15" s="67">
        <v>2</v>
      </c>
      <c r="L15" s="68">
        <v>6340500000</v>
      </c>
      <c r="M15" s="69">
        <v>0</v>
      </c>
      <c r="N15" s="70">
        <f>N16</f>
        <v>-542358.56000000006</v>
      </c>
      <c r="O15" s="71">
        <f t="shared" si="0"/>
        <v>474465.44</v>
      </c>
      <c r="P15" s="71">
        <f t="shared" si="0"/>
        <v>803506</v>
      </c>
      <c r="Q15" s="71">
        <f t="shared" si="0"/>
        <v>803506</v>
      </c>
    </row>
    <row r="16" spans="1:24" ht="15.75" thickBot="1" x14ac:dyDescent="0.3">
      <c r="A16" s="64"/>
      <c r="B16" s="65"/>
      <c r="C16" s="66"/>
      <c r="D16" s="73"/>
      <c r="E16" s="106" t="s">
        <v>44</v>
      </c>
      <c r="F16" s="106"/>
      <c r="G16" s="106"/>
      <c r="H16" s="106"/>
      <c r="I16" s="106"/>
      <c r="J16" s="67">
        <v>1</v>
      </c>
      <c r="K16" s="67">
        <v>2</v>
      </c>
      <c r="L16" s="68">
        <v>6340510010</v>
      </c>
      <c r="M16" s="69">
        <v>0</v>
      </c>
      <c r="N16" s="70">
        <f>N17</f>
        <v>-542358.56000000006</v>
      </c>
      <c r="O16" s="71">
        <f t="shared" si="0"/>
        <v>474465.44</v>
      </c>
      <c r="P16" s="71">
        <f t="shared" si="0"/>
        <v>803506</v>
      </c>
      <c r="Q16" s="71">
        <f t="shared" si="0"/>
        <v>803506</v>
      </c>
    </row>
    <row r="17" spans="1:17" ht="15.75" thickBot="1" x14ac:dyDescent="0.3">
      <c r="A17" s="64"/>
      <c r="B17" s="65"/>
      <c r="C17" s="66"/>
      <c r="D17" s="73"/>
      <c r="E17" s="106" t="s">
        <v>45</v>
      </c>
      <c r="F17" s="106"/>
      <c r="G17" s="106"/>
      <c r="H17" s="106"/>
      <c r="I17" s="106"/>
      <c r="J17" s="67">
        <v>1</v>
      </c>
      <c r="K17" s="67">
        <v>2</v>
      </c>
      <c r="L17" s="68">
        <v>6340510010</v>
      </c>
      <c r="M17" s="69">
        <v>120</v>
      </c>
      <c r="N17" s="70">
        <v>-542358.56000000006</v>
      </c>
      <c r="O17" s="71">
        <v>474465.44</v>
      </c>
      <c r="P17" s="71">
        <v>803506</v>
      </c>
      <c r="Q17" s="71">
        <v>803506</v>
      </c>
    </row>
    <row r="18" spans="1:17" ht="15.75" thickBot="1" x14ac:dyDescent="0.3">
      <c r="A18" s="64"/>
      <c r="B18" s="65"/>
      <c r="C18" s="66"/>
      <c r="D18" s="66"/>
      <c r="E18" s="111" t="s">
        <v>16</v>
      </c>
      <c r="F18" s="111"/>
      <c r="G18" s="111"/>
      <c r="H18" s="111"/>
      <c r="I18" s="111"/>
      <c r="J18" s="59">
        <v>1</v>
      </c>
      <c r="K18" s="59">
        <v>4</v>
      </c>
      <c r="L18" s="60">
        <v>0</v>
      </c>
      <c r="M18" s="61">
        <v>0</v>
      </c>
      <c r="N18" s="62">
        <f>N19</f>
        <v>399610.6</v>
      </c>
      <c r="O18" s="63">
        <f t="shared" ref="O18:Q21" si="1">O19</f>
        <v>2115496.71</v>
      </c>
      <c r="P18" s="63">
        <f t="shared" si="1"/>
        <v>2108900</v>
      </c>
      <c r="Q18" s="63">
        <f t="shared" si="1"/>
        <v>2033488</v>
      </c>
    </row>
    <row r="19" spans="1:17" s="72" customFormat="1" ht="13.5" thickBot="1" x14ac:dyDescent="0.25">
      <c r="A19" s="74"/>
      <c r="B19" s="75"/>
      <c r="C19" s="106" t="s">
        <v>41</v>
      </c>
      <c r="D19" s="106"/>
      <c r="E19" s="106"/>
      <c r="F19" s="106"/>
      <c r="G19" s="106"/>
      <c r="H19" s="106"/>
      <c r="I19" s="106"/>
      <c r="J19" s="67">
        <v>1</v>
      </c>
      <c r="K19" s="67">
        <v>4</v>
      </c>
      <c r="L19" s="68">
        <v>6300000000</v>
      </c>
      <c r="M19" s="69">
        <v>0</v>
      </c>
      <c r="N19" s="70">
        <f>N20</f>
        <v>399610.6</v>
      </c>
      <c r="O19" s="71">
        <f>O21</f>
        <v>2115496.71</v>
      </c>
      <c r="P19" s="71">
        <f>P21</f>
        <v>2108900</v>
      </c>
      <c r="Q19" s="71">
        <f>Q21</f>
        <v>2033488</v>
      </c>
    </row>
    <row r="20" spans="1:17" s="72" customFormat="1" ht="13.5" thickBot="1" x14ac:dyDescent="0.25">
      <c r="A20" s="74"/>
      <c r="B20" s="75"/>
      <c r="C20" s="73"/>
      <c r="D20" s="73"/>
      <c r="E20" s="73"/>
      <c r="F20" s="106" t="s">
        <v>42</v>
      </c>
      <c r="G20" s="106"/>
      <c r="H20" s="106"/>
      <c r="I20" s="106"/>
      <c r="J20" s="67">
        <v>1</v>
      </c>
      <c r="K20" s="67">
        <v>4</v>
      </c>
      <c r="L20" s="68">
        <v>6340000000</v>
      </c>
      <c r="M20" s="69">
        <v>0</v>
      </c>
      <c r="N20" s="70">
        <f>N21</f>
        <v>399610.6</v>
      </c>
      <c r="O20" s="71">
        <f>O21</f>
        <v>2115496.71</v>
      </c>
      <c r="P20" s="71">
        <f>P21</f>
        <v>2108900</v>
      </c>
      <c r="Q20" s="71">
        <f>Q21</f>
        <v>2033488</v>
      </c>
    </row>
    <row r="21" spans="1:17" ht="15.75" thickBot="1" x14ac:dyDescent="0.3">
      <c r="A21" s="64"/>
      <c r="B21" s="65"/>
      <c r="C21" s="66"/>
      <c r="D21" s="106" t="s">
        <v>43</v>
      </c>
      <c r="E21" s="106"/>
      <c r="F21" s="106"/>
      <c r="G21" s="106"/>
      <c r="H21" s="106"/>
      <c r="I21" s="106"/>
      <c r="J21" s="67">
        <v>1</v>
      </c>
      <c r="K21" s="67">
        <v>4</v>
      </c>
      <c r="L21" s="68">
        <v>6340500000</v>
      </c>
      <c r="M21" s="69">
        <v>0</v>
      </c>
      <c r="N21" s="70">
        <f>N22</f>
        <v>399610.6</v>
      </c>
      <c r="O21" s="71">
        <f t="shared" si="1"/>
        <v>2115496.71</v>
      </c>
      <c r="P21" s="71">
        <f t="shared" si="1"/>
        <v>2108900</v>
      </c>
      <c r="Q21" s="71">
        <f t="shared" si="1"/>
        <v>2033488</v>
      </c>
    </row>
    <row r="22" spans="1:17" ht="15.75" thickBot="1" x14ac:dyDescent="0.3">
      <c r="A22" s="64"/>
      <c r="B22" s="65"/>
      <c r="C22" s="66"/>
      <c r="D22" s="73"/>
      <c r="E22" s="106" t="s">
        <v>46</v>
      </c>
      <c r="F22" s="106"/>
      <c r="G22" s="106"/>
      <c r="H22" s="106"/>
      <c r="I22" s="106"/>
      <c r="J22" s="67">
        <v>1</v>
      </c>
      <c r="K22" s="67">
        <v>4</v>
      </c>
      <c r="L22" s="68">
        <v>6340510020</v>
      </c>
      <c r="M22" s="69">
        <v>0</v>
      </c>
      <c r="N22" s="70">
        <f>N23+N24+N25+N26</f>
        <v>399610.6</v>
      </c>
      <c r="O22" s="71">
        <f>O23+O24+O25+O26</f>
        <v>2115496.71</v>
      </c>
      <c r="P22" s="71">
        <f>P23+P24+P25+P26</f>
        <v>2108900</v>
      </c>
      <c r="Q22" s="71">
        <f>Q23+Q24+Q25+Q26</f>
        <v>2033488</v>
      </c>
    </row>
    <row r="23" spans="1:17" ht="15.75" thickBot="1" x14ac:dyDescent="0.3">
      <c r="A23" s="64"/>
      <c r="B23" s="65"/>
      <c r="C23" s="66"/>
      <c r="D23" s="73"/>
      <c r="E23" s="73"/>
      <c r="F23" s="106" t="s">
        <v>45</v>
      </c>
      <c r="G23" s="106"/>
      <c r="H23" s="106"/>
      <c r="I23" s="106"/>
      <c r="J23" s="67">
        <v>1</v>
      </c>
      <c r="K23" s="67">
        <v>4</v>
      </c>
      <c r="L23" s="68">
        <v>6340510020</v>
      </c>
      <c r="M23" s="69" t="s">
        <v>47</v>
      </c>
      <c r="N23" s="70">
        <v>129088.81</v>
      </c>
      <c r="O23" s="71">
        <v>1679920.92</v>
      </c>
      <c r="P23" s="71">
        <v>2025750</v>
      </c>
      <c r="Q23" s="71">
        <v>1914450</v>
      </c>
    </row>
    <row r="24" spans="1:17" ht="15.75" thickBot="1" x14ac:dyDescent="0.3">
      <c r="A24" s="64"/>
      <c r="B24" s="65"/>
      <c r="C24" s="66"/>
      <c r="D24" s="73"/>
      <c r="E24" s="73"/>
      <c r="F24" s="106" t="s">
        <v>48</v>
      </c>
      <c r="G24" s="106"/>
      <c r="H24" s="106"/>
      <c r="I24" s="106"/>
      <c r="J24" s="67">
        <v>1</v>
      </c>
      <c r="K24" s="67">
        <v>4</v>
      </c>
      <c r="L24" s="68">
        <v>6340510020</v>
      </c>
      <c r="M24" s="69" t="s">
        <v>49</v>
      </c>
      <c r="N24" s="70">
        <v>270521.78999999998</v>
      </c>
      <c r="O24" s="71">
        <v>380775.79</v>
      </c>
      <c r="P24" s="71">
        <v>28350</v>
      </c>
      <c r="Q24" s="71">
        <v>64238</v>
      </c>
    </row>
    <row r="25" spans="1:17" ht="15.75" thickBot="1" x14ac:dyDescent="0.3">
      <c r="A25" s="64"/>
      <c r="B25" s="65"/>
      <c r="C25" s="66"/>
      <c r="D25" s="73"/>
      <c r="E25" s="73"/>
      <c r="F25" s="106" t="s">
        <v>50</v>
      </c>
      <c r="G25" s="106"/>
      <c r="H25" s="106"/>
      <c r="I25" s="106"/>
      <c r="J25" s="67">
        <v>1</v>
      </c>
      <c r="K25" s="67">
        <v>4</v>
      </c>
      <c r="L25" s="68">
        <v>6340510020</v>
      </c>
      <c r="M25" s="69">
        <v>540</v>
      </c>
      <c r="N25" s="70">
        <v>0</v>
      </c>
      <c r="O25" s="71">
        <v>54200</v>
      </c>
      <c r="P25" s="71">
        <v>54200</v>
      </c>
      <c r="Q25" s="71">
        <v>54200</v>
      </c>
    </row>
    <row r="26" spans="1:17" ht="15.75" thickBot="1" x14ac:dyDescent="0.3">
      <c r="A26" s="64"/>
      <c r="B26" s="65"/>
      <c r="C26" s="66"/>
      <c r="D26" s="73"/>
      <c r="E26" s="73"/>
      <c r="F26" s="106" t="s">
        <v>51</v>
      </c>
      <c r="G26" s="106"/>
      <c r="H26" s="106"/>
      <c r="I26" s="106"/>
      <c r="J26" s="67">
        <v>1</v>
      </c>
      <c r="K26" s="67">
        <v>4</v>
      </c>
      <c r="L26" s="68">
        <v>6340510020</v>
      </c>
      <c r="M26" s="69">
        <v>850</v>
      </c>
      <c r="N26" s="70">
        <v>0</v>
      </c>
      <c r="O26" s="71">
        <v>600</v>
      </c>
      <c r="P26" s="71">
        <v>600</v>
      </c>
      <c r="Q26" s="71">
        <v>600</v>
      </c>
    </row>
    <row r="27" spans="1:17" ht="15.75" thickBot="1" x14ac:dyDescent="0.3">
      <c r="A27" s="64"/>
      <c r="B27" s="65"/>
      <c r="C27" s="66"/>
      <c r="D27" s="73"/>
      <c r="E27" s="73"/>
      <c r="F27" s="111" t="s">
        <v>17</v>
      </c>
      <c r="G27" s="111"/>
      <c r="H27" s="111"/>
      <c r="I27" s="111"/>
      <c r="J27" s="59">
        <v>1</v>
      </c>
      <c r="K27" s="59">
        <v>6</v>
      </c>
      <c r="L27" s="60">
        <v>0</v>
      </c>
      <c r="M27" s="61">
        <v>0</v>
      </c>
      <c r="N27" s="62">
        <f>N28</f>
        <v>0</v>
      </c>
      <c r="O27" s="63">
        <f t="shared" ref="O27:Q31" si="2">O28</f>
        <v>32100</v>
      </c>
      <c r="P27" s="63">
        <f t="shared" si="2"/>
        <v>32100</v>
      </c>
      <c r="Q27" s="63">
        <f t="shared" si="2"/>
        <v>32100</v>
      </c>
    </row>
    <row r="28" spans="1:17" ht="15.75" thickBot="1" x14ac:dyDescent="0.3">
      <c r="A28" s="64"/>
      <c r="B28" s="65"/>
      <c r="C28" s="66"/>
      <c r="D28" s="73"/>
      <c r="E28" s="73"/>
      <c r="F28" s="106" t="s">
        <v>41</v>
      </c>
      <c r="G28" s="106"/>
      <c r="H28" s="106"/>
      <c r="I28" s="106"/>
      <c r="J28" s="67">
        <v>1</v>
      </c>
      <c r="K28" s="67">
        <v>6</v>
      </c>
      <c r="L28" s="68">
        <v>6300000000</v>
      </c>
      <c r="M28" s="69">
        <v>0</v>
      </c>
      <c r="N28" s="70">
        <f>N29</f>
        <v>0</v>
      </c>
      <c r="O28" s="71">
        <f>O30</f>
        <v>32100</v>
      </c>
      <c r="P28" s="71">
        <f>P30</f>
        <v>32100</v>
      </c>
      <c r="Q28" s="71">
        <f>Q30</f>
        <v>32100</v>
      </c>
    </row>
    <row r="29" spans="1:17" ht="15.75" thickBot="1" x14ac:dyDescent="0.3">
      <c r="A29" s="64"/>
      <c r="B29" s="65"/>
      <c r="C29" s="66"/>
      <c r="D29" s="73"/>
      <c r="E29" s="73"/>
      <c r="F29" s="106" t="s">
        <v>42</v>
      </c>
      <c r="G29" s="106"/>
      <c r="H29" s="106"/>
      <c r="I29" s="106"/>
      <c r="J29" s="67">
        <v>1</v>
      </c>
      <c r="K29" s="67">
        <v>6</v>
      </c>
      <c r="L29" s="68">
        <v>6340000000</v>
      </c>
      <c r="M29" s="69">
        <v>0</v>
      </c>
      <c r="N29" s="70">
        <f>N30</f>
        <v>0</v>
      </c>
      <c r="O29" s="71">
        <f>O30</f>
        <v>32100</v>
      </c>
      <c r="P29" s="71">
        <f>P30</f>
        <v>32100</v>
      </c>
      <c r="Q29" s="71">
        <f>Q30</f>
        <v>32100</v>
      </c>
    </row>
    <row r="30" spans="1:17" ht="15.75" thickBot="1" x14ac:dyDescent="0.3">
      <c r="A30" s="64"/>
      <c r="B30" s="65"/>
      <c r="C30" s="66"/>
      <c r="D30" s="73"/>
      <c r="E30" s="73"/>
      <c r="F30" s="106" t="s">
        <v>43</v>
      </c>
      <c r="G30" s="106"/>
      <c r="H30" s="106"/>
      <c r="I30" s="106"/>
      <c r="J30" s="67">
        <v>1</v>
      </c>
      <c r="K30" s="67">
        <v>6</v>
      </c>
      <c r="L30" s="76">
        <v>6340500000</v>
      </c>
      <c r="M30" s="69">
        <v>0</v>
      </c>
      <c r="N30" s="70">
        <f>N31</f>
        <v>0</v>
      </c>
      <c r="O30" s="71">
        <f t="shared" si="2"/>
        <v>32100</v>
      </c>
      <c r="P30" s="71">
        <f t="shared" si="2"/>
        <v>32100</v>
      </c>
      <c r="Q30" s="71">
        <f t="shared" si="2"/>
        <v>32100</v>
      </c>
    </row>
    <row r="31" spans="1:17" ht="15.75" thickBot="1" x14ac:dyDescent="0.3">
      <c r="A31" s="64"/>
      <c r="B31" s="65"/>
      <c r="C31" s="66"/>
      <c r="D31" s="73"/>
      <c r="E31" s="73"/>
      <c r="F31" s="106" t="s">
        <v>52</v>
      </c>
      <c r="G31" s="106"/>
      <c r="H31" s="106"/>
      <c r="I31" s="106"/>
      <c r="J31" s="67">
        <v>1</v>
      </c>
      <c r="K31" s="67">
        <v>6</v>
      </c>
      <c r="L31" s="76">
        <v>6340510080</v>
      </c>
      <c r="M31" s="69">
        <v>0</v>
      </c>
      <c r="N31" s="70">
        <f>N32</f>
        <v>0</v>
      </c>
      <c r="O31" s="71">
        <v>32100</v>
      </c>
      <c r="P31" s="71">
        <f t="shared" si="2"/>
        <v>32100</v>
      </c>
      <c r="Q31" s="71">
        <f t="shared" si="2"/>
        <v>32100</v>
      </c>
    </row>
    <row r="32" spans="1:17" ht="15.75" thickBot="1" x14ac:dyDescent="0.3">
      <c r="A32" s="64"/>
      <c r="B32" s="65"/>
      <c r="C32" s="66"/>
      <c r="D32" s="73"/>
      <c r="E32" s="73"/>
      <c r="F32" s="106" t="s">
        <v>50</v>
      </c>
      <c r="G32" s="106"/>
      <c r="H32" s="106"/>
      <c r="I32" s="106"/>
      <c r="J32" s="67">
        <v>1</v>
      </c>
      <c r="K32" s="67">
        <v>6</v>
      </c>
      <c r="L32" s="76">
        <v>6340510080</v>
      </c>
      <c r="M32" s="69">
        <v>540</v>
      </c>
      <c r="N32" s="70">
        <v>0</v>
      </c>
      <c r="O32" s="71">
        <v>32100</v>
      </c>
      <c r="P32" s="71">
        <v>32100</v>
      </c>
      <c r="Q32" s="71">
        <v>32100</v>
      </c>
    </row>
    <row r="33" spans="1:17" ht="15.75" thickBot="1" x14ac:dyDescent="0.3">
      <c r="A33" s="64"/>
      <c r="B33" s="65"/>
      <c r="C33" s="66"/>
      <c r="D33" s="73"/>
      <c r="E33" s="73"/>
      <c r="F33" s="111" t="s">
        <v>18</v>
      </c>
      <c r="G33" s="111"/>
      <c r="H33" s="111"/>
      <c r="I33" s="111"/>
      <c r="J33" s="59">
        <v>1</v>
      </c>
      <c r="K33" s="59">
        <v>11</v>
      </c>
      <c r="L33" s="77">
        <v>0</v>
      </c>
      <c r="M33" s="61">
        <v>0</v>
      </c>
      <c r="N33" s="62">
        <f>N34</f>
        <v>0</v>
      </c>
      <c r="O33" s="63">
        <f t="shared" ref="O33:Q36" si="3">O34</f>
        <v>15000</v>
      </c>
      <c r="P33" s="63">
        <f t="shared" si="3"/>
        <v>15000</v>
      </c>
      <c r="Q33" s="63">
        <f t="shared" si="3"/>
        <v>15000</v>
      </c>
    </row>
    <row r="34" spans="1:17" ht="15.75" thickBot="1" x14ac:dyDescent="0.3">
      <c r="A34" s="64"/>
      <c r="B34" s="65"/>
      <c r="C34" s="66"/>
      <c r="D34" s="73"/>
      <c r="E34" s="73"/>
      <c r="F34" s="106" t="s">
        <v>53</v>
      </c>
      <c r="G34" s="106"/>
      <c r="H34" s="106"/>
      <c r="I34" s="106"/>
      <c r="J34" s="67">
        <v>1</v>
      </c>
      <c r="K34" s="67">
        <v>11</v>
      </c>
      <c r="L34" s="76">
        <v>7700000000</v>
      </c>
      <c r="M34" s="69">
        <v>0</v>
      </c>
      <c r="N34" s="70">
        <f>N35</f>
        <v>0</v>
      </c>
      <c r="O34" s="71">
        <f>O36</f>
        <v>15000</v>
      </c>
      <c r="P34" s="71">
        <f>P36</f>
        <v>15000</v>
      </c>
      <c r="Q34" s="71">
        <f>Q36</f>
        <v>15000</v>
      </c>
    </row>
    <row r="35" spans="1:17" ht="15.75" thickBot="1" x14ac:dyDescent="0.3">
      <c r="A35" s="64"/>
      <c r="B35" s="65"/>
      <c r="C35" s="66"/>
      <c r="D35" s="73"/>
      <c r="E35" s="73"/>
      <c r="F35" s="106" t="s">
        <v>54</v>
      </c>
      <c r="G35" s="106"/>
      <c r="H35" s="106"/>
      <c r="I35" s="106"/>
      <c r="J35" s="67">
        <v>1</v>
      </c>
      <c r="K35" s="67">
        <v>11</v>
      </c>
      <c r="L35" s="76">
        <v>7710000000</v>
      </c>
      <c r="M35" s="69">
        <v>0</v>
      </c>
      <c r="N35" s="70">
        <f>N36</f>
        <v>0</v>
      </c>
      <c r="O35" s="71">
        <f>O36</f>
        <v>15000</v>
      </c>
      <c r="P35" s="71">
        <f>P36</f>
        <v>15000</v>
      </c>
      <c r="Q35" s="71">
        <f>Q36</f>
        <v>15000</v>
      </c>
    </row>
    <row r="36" spans="1:17" ht="15.75" thickBot="1" x14ac:dyDescent="0.3">
      <c r="A36" s="64"/>
      <c r="B36" s="65"/>
      <c r="C36" s="66"/>
      <c r="D36" s="73"/>
      <c r="E36" s="73"/>
      <c r="F36" s="106" t="s">
        <v>55</v>
      </c>
      <c r="G36" s="106"/>
      <c r="H36" s="106"/>
      <c r="I36" s="106"/>
      <c r="J36" s="67">
        <v>1</v>
      </c>
      <c r="K36" s="67">
        <v>11</v>
      </c>
      <c r="L36" s="76">
        <v>7710000040</v>
      </c>
      <c r="M36" s="69">
        <v>0</v>
      </c>
      <c r="N36" s="70">
        <f>N37</f>
        <v>0</v>
      </c>
      <c r="O36" s="71">
        <f t="shared" si="3"/>
        <v>15000</v>
      </c>
      <c r="P36" s="71">
        <f t="shared" si="3"/>
        <v>15000</v>
      </c>
      <c r="Q36" s="71">
        <f t="shared" si="3"/>
        <v>15000</v>
      </c>
    </row>
    <row r="37" spans="1:17" ht="15.75" thickBot="1" x14ac:dyDescent="0.3">
      <c r="A37" s="64"/>
      <c r="B37" s="65"/>
      <c r="C37" s="66"/>
      <c r="D37" s="73"/>
      <c r="E37" s="73"/>
      <c r="F37" s="106" t="s">
        <v>56</v>
      </c>
      <c r="G37" s="106"/>
      <c r="H37" s="106"/>
      <c r="I37" s="106"/>
      <c r="J37" s="67">
        <v>1</v>
      </c>
      <c r="K37" s="67">
        <v>11</v>
      </c>
      <c r="L37" s="76">
        <v>7710000040</v>
      </c>
      <c r="M37" s="69">
        <v>870</v>
      </c>
      <c r="N37" s="70">
        <v>0</v>
      </c>
      <c r="O37" s="71">
        <v>15000</v>
      </c>
      <c r="P37" s="71">
        <v>15000</v>
      </c>
      <c r="Q37" s="71">
        <v>15000</v>
      </c>
    </row>
    <row r="38" spans="1:17" ht="15.75" thickBot="1" x14ac:dyDescent="0.3">
      <c r="A38" s="64"/>
      <c r="B38" s="65"/>
      <c r="C38" s="66"/>
      <c r="D38" s="73"/>
      <c r="E38" s="73"/>
      <c r="F38" s="111" t="s">
        <v>19</v>
      </c>
      <c r="G38" s="106"/>
      <c r="H38" s="106"/>
      <c r="I38" s="106"/>
      <c r="J38" s="59">
        <v>1</v>
      </c>
      <c r="K38" s="59">
        <v>13</v>
      </c>
      <c r="L38" s="77">
        <v>0</v>
      </c>
      <c r="M38" s="61">
        <v>0</v>
      </c>
      <c r="N38" s="62">
        <f>N42</f>
        <v>0</v>
      </c>
      <c r="O38" s="63">
        <f>O42</f>
        <v>1650</v>
      </c>
      <c r="P38" s="63">
        <f>P42</f>
        <v>1650</v>
      </c>
      <c r="Q38" s="63">
        <f>Q42</f>
        <v>1650</v>
      </c>
    </row>
    <row r="39" spans="1:17" ht="15.75" thickBot="1" x14ac:dyDescent="0.3">
      <c r="A39" s="64"/>
      <c r="B39" s="65"/>
      <c r="C39" s="66"/>
      <c r="D39" s="73"/>
      <c r="E39" s="73"/>
      <c r="F39" s="107" t="s">
        <v>57</v>
      </c>
      <c r="G39" s="108"/>
      <c r="H39" s="108"/>
      <c r="I39" s="109"/>
      <c r="J39" s="67">
        <v>1</v>
      </c>
      <c r="K39" s="67">
        <v>13</v>
      </c>
      <c r="L39" s="68">
        <v>6300000000</v>
      </c>
      <c r="M39" s="69">
        <v>0</v>
      </c>
      <c r="N39" s="70">
        <f>N42</f>
        <v>0</v>
      </c>
      <c r="O39" s="71">
        <f>O42</f>
        <v>1650</v>
      </c>
      <c r="P39" s="71">
        <f>P42</f>
        <v>1650</v>
      </c>
      <c r="Q39" s="71">
        <f>Q42</f>
        <v>1650</v>
      </c>
    </row>
    <row r="40" spans="1:17" ht="15.75" thickBot="1" x14ac:dyDescent="0.3">
      <c r="A40" s="64"/>
      <c r="B40" s="65"/>
      <c r="C40" s="66"/>
      <c r="D40" s="73"/>
      <c r="E40" s="73"/>
      <c r="F40" s="107" t="s">
        <v>58</v>
      </c>
      <c r="G40" s="108"/>
      <c r="H40" s="108"/>
      <c r="I40" s="109"/>
      <c r="J40" s="67">
        <v>1</v>
      </c>
      <c r="K40" s="67">
        <v>13</v>
      </c>
      <c r="L40" s="68">
        <v>6340000000</v>
      </c>
      <c r="M40" s="69">
        <v>0</v>
      </c>
      <c r="N40" s="70">
        <v>0</v>
      </c>
      <c r="O40" s="71">
        <f>O42</f>
        <v>1650</v>
      </c>
      <c r="P40" s="71">
        <f>P42</f>
        <v>1650</v>
      </c>
      <c r="Q40" s="71">
        <f>Q42</f>
        <v>1650</v>
      </c>
    </row>
    <row r="41" spans="1:17" ht="15.75" thickBot="1" x14ac:dyDescent="0.3">
      <c r="A41" s="64"/>
      <c r="B41" s="65"/>
      <c r="C41" s="66"/>
      <c r="D41" s="73"/>
      <c r="E41" s="73"/>
      <c r="F41" s="106" t="s">
        <v>43</v>
      </c>
      <c r="G41" s="106"/>
      <c r="H41" s="106"/>
      <c r="I41" s="106"/>
      <c r="J41" s="67">
        <v>1</v>
      </c>
      <c r="K41" s="67">
        <v>13</v>
      </c>
      <c r="L41" s="68">
        <v>6340500000</v>
      </c>
      <c r="M41" s="69">
        <v>0</v>
      </c>
      <c r="N41" s="70">
        <v>0</v>
      </c>
      <c r="O41" s="71">
        <f>O42</f>
        <v>1650</v>
      </c>
      <c r="P41" s="71">
        <f>P42</f>
        <v>1650</v>
      </c>
      <c r="Q41" s="71">
        <f>Q42</f>
        <v>1650</v>
      </c>
    </row>
    <row r="42" spans="1:17" ht="15.75" thickBot="1" x14ac:dyDescent="0.3">
      <c r="A42" s="64"/>
      <c r="B42" s="65"/>
      <c r="C42" s="66"/>
      <c r="D42" s="73"/>
      <c r="E42" s="73"/>
      <c r="F42" s="107" t="s">
        <v>59</v>
      </c>
      <c r="G42" s="108"/>
      <c r="H42" s="108"/>
      <c r="I42" s="109"/>
      <c r="J42" s="67">
        <v>1</v>
      </c>
      <c r="K42" s="67">
        <v>13</v>
      </c>
      <c r="L42" s="76">
        <v>6340595100</v>
      </c>
      <c r="M42" s="69">
        <v>0</v>
      </c>
      <c r="N42" s="70">
        <f t="shared" ref="N42:Q42" si="4">N43</f>
        <v>0</v>
      </c>
      <c r="O42" s="71">
        <f t="shared" si="4"/>
        <v>1650</v>
      </c>
      <c r="P42" s="71">
        <f t="shared" si="4"/>
        <v>1650</v>
      </c>
      <c r="Q42" s="71">
        <f t="shared" si="4"/>
        <v>1650</v>
      </c>
    </row>
    <row r="43" spans="1:17" ht="15.75" thickBot="1" x14ac:dyDescent="0.3">
      <c r="A43" s="64"/>
      <c r="B43" s="65"/>
      <c r="C43" s="66"/>
      <c r="D43" s="73"/>
      <c r="E43" s="73"/>
      <c r="F43" s="106" t="s">
        <v>51</v>
      </c>
      <c r="G43" s="106"/>
      <c r="H43" s="106"/>
      <c r="I43" s="106"/>
      <c r="J43" s="67">
        <v>1</v>
      </c>
      <c r="K43" s="67">
        <v>13</v>
      </c>
      <c r="L43" s="76">
        <v>6340595100</v>
      </c>
      <c r="M43" s="69">
        <v>850</v>
      </c>
      <c r="N43" s="70">
        <v>0</v>
      </c>
      <c r="O43" s="71">
        <v>1650</v>
      </c>
      <c r="P43" s="71">
        <v>1650</v>
      </c>
      <c r="Q43" s="71">
        <v>1650</v>
      </c>
    </row>
    <row r="44" spans="1:17" ht="15.75" thickBot="1" x14ac:dyDescent="0.3">
      <c r="A44" s="112" t="s">
        <v>20</v>
      </c>
      <c r="B44" s="112"/>
      <c r="C44" s="112"/>
      <c r="D44" s="112"/>
      <c r="E44" s="112"/>
      <c r="F44" s="112"/>
      <c r="G44" s="112"/>
      <c r="H44" s="112"/>
      <c r="I44" s="112"/>
      <c r="J44" s="59">
        <v>2</v>
      </c>
      <c r="K44" s="59">
        <v>0</v>
      </c>
      <c r="L44" s="60">
        <v>0</v>
      </c>
      <c r="M44" s="61">
        <v>0</v>
      </c>
      <c r="N44" s="62">
        <f>N45</f>
        <v>0</v>
      </c>
      <c r="O44" s="63">
        <f t="shared" ref="O44:Q48" si="5">O45</f>
        <v>128500</v>
      </c>
      <c r="P44" s="63">
        <f t="shared" si="5"/>
        <v>134500</v>
      </c>
      <c r="Q44" s="63">
        <f t="shared" si="5"/>
        <v>139400</v>
      </c>
    </row>
    <row r="45" spans="1:17" ht="15.75" thickBot="1" x14ac:dyDescent="0.3">
      <c r="A45" s="64"/>
      <c r="B45" s="65"/>
      <c r="C45" s="111" t="s">
        <v>21</v>
      </c>
      <c r="D45" s="111"/>
      <c r="E45" s="111"/>
      <c r="F45" s="111"/>
      <c r="G45" s="111"/>
      <c r="H45" s="111"/>
      <c r="I45" s="111"/>
      <c r="J45" s="59">
        <v>2</v>
      </c>
      <c r="K45" s="59">
        <v>3</v>
      </c>
      <c r="L45" s="60">
        <v>0</v>
      </c>
      <c r="M45" s="61">
        <v>0</v>
      </c>
      <c r="N45" s="62">
        <f>N46</f>
        <v>0</v>
      </c>
      <c r="O45" s="63">
        <f t="shared" si="5"/>
        <v>128500</v>
      </c>
      <c r="P45" s="63">
        <f t="shared" si="5"/>
        <v>134500</v>
      </c>
      <c r="Q45" s="63">
        <f t="shared" si="5"/>
        <v>139400</v>
      </c>
    </row>
    <row r="46" spans="1:17" s="72" customFormat="1" ht="13.5" thickBot="1" x14ac:dyDescent="0.25">
      <c r="A46" s="64"/>
      <c r="B46" s="65"/>
      <c r="C46" s="66"/>
      <c r="D46" s="106" t="s">
        <v>41</v>
      </c>
      <c r="E46" s="106"/>
      <c r="F46" s="106"/>
      <c r="G46" s="106"/>
      <c r="H46" s="106"/>
      <c r="I46" s="106"/>
      <c r="J46" s="67">
        <v>2</v>
      </c>
      <c r="K46" s="67">
        <v>3</v>
      </c>
      <c r="L46" s="68">
        <v>6300000000</v>
      </c>
      <c r="M46" s="69">
        <v>0</v>
      </c>
      <c r="N46" s="70">
        <f>N47</f>
        <v>0</v>
      </c>
      <c r="O46" s="71">
        <f>O48</f>
        <v>128500</v>
      </c>
      <c r="P46" s="71">
        <f>P48</f>
        <v>134500</v>
      </c>
      <c r="Q46" s="71">
        <f>Q48</f>
        <v>139400</v>
      </c>
    </row>
    <row r="47" spans="1:17" s="72" customFormat="1" ht="13.5" thickBot="1" x14ac:dyDescent="0.25">
      <c r="A47" s="64"/>
      <c r="B47" s="65"/>
      <c r="C47" s="66"/>
      <c r="D47" s="73"/>
      <c r="E47" s="73"/>
      <c r="F47" s="106" t="s">
        <v>60</v>
      </c>
      <c r="G47" s="106"/>
      <c r="H47" s="106"/>
      <c r="I47" s="106"/>
      <c r="J47" s="67">
        <v>2</v>
      </c>
      <c r="K47" s="67">
        <v>3</v>
      </c>
      <c r="L47" s="68">
        <v>6340000000</v>
      </c>
      <c r="M47" s="69">
        <v>0</v>
      </c>
      <c r="N47" s="70">
        <f>N48</f>
        <v>0</v>
      </c>
      <c r="O47" s="71">
        <f>O48</f>
        <v>128500</v>
      </c>
      <c r="P47" s="71">
        <f>P48</f>
        <v>134500</v>
      </c>
      <c r="Q47" s="71">
        <f>Q48</f>
        <v>139400</v>
      </c>
    </row>
    <row r="48" spans="1:17" ht="15.75" thickBot="1" x14ac:dyDescent="0.3">
      <c r="A48" s="64"/>
      <c r="B48" s="65"/>
      <c r="C48" s="66"/>
      <c r="D48" s="73"/>
      <c r="E48" s="106" t="s">
        <v>61</v>
      </c>
      <c r="F48" s="106"/>
      <c r="G48" s="106"/>
      <c r="H48" s="106"/>
      <c r="I48" s="106"/>
      <c r="J48" s="67">
        <v>2</v>
      </c>
      <c r="K48" s="67">
        <v>3</v>
      </c>
      <c r="L48" s="68">
        <v>6340500000</v>
      </c>
      <c r="M48" s="69">
        <v>0</v>
      </c>
      <c r="N48" s="70">
        <f>N49</f>
        <v>0</v>
      </c>
      <c r="O48" s="71">
        <f t="shared" si="5"/>
        <v>128500</v>
      </c>
      <c r="P48" s="71">
        <f t="shared" si="5"/>
        <v>134500</v>
      </c>
      <c r="Q48" s="71">
        <f t="shared" si="5"/>
        <v>139400</v>
      </c>
    </row>
    <row r="49" spans="1:17" ht="15.75" thickBot="1" x14ac:dyDescent="0.3">
      <c r="A49" s="64"/>
      <c r="B49" s="65"/>
      <c r="C49" s="66"/>
      <c r="D49" s="73"/>
      <c r="E49" s="73"/>
      <c r="F49" s="106" t="s">
        <v>62</v>
      </c>
      <c r="G49" s="106"/>
      <c r="H49" s="106"/>
      <c r="I49" s="106"/>
      <c r="J49" s="67">
        <v>2</v>
      </c>
      <c r="K49" s="67">
        <v>3</v>
      </c>
      <c r="L49" s="68">
        <v>6340551180</v>
      </c>
      <c r="M49" s="69">
        <v>0</v>
      </c>
      <c r="N49" s="70">
        <f>N50+N51</f>
        <v>0</v>
      </c>
      <c r="O49" s="71">
        <f>O50+O51</f>
        <v>128500</v>
      </c>
      <c r="P49" s="71">
        <f>P50+P51</f>
        <v>134500</v>
      </c>
      <c r="Q49" s="71">
        <f>Q50+Q51</f>
        <v>139400</v>
      </c>
    </row>
    <row r="50" spans="1:17" ht="15.75" thickBot="1" x14ac:dyDescent="0.3">
      <c r="A50" s="64"/>
      <c r="B50" s="65"/>
      <c r="C50" s="66"/>
      <c r="D50" s="73"/>
      <c r="E50" s="73"/>
      <c r="F50" s="106" t="s">
        <v>45</v>
      </c>
      <c r="G50" s="106"/>
      <c r="H50" s="106"/>
      <c r="I50" s="106"/>
      <c r="J50" s="67">
        <v>2</v>
      </c>
      <c r="K50" s="67">
        <v>3</v>
      </c>
      <c r="L50" s="68">
        <v>6340551180</v>
      </c>
      <c r="M50" s="69">
        <v>120</v>
      </c>
      <c r="N50" s="70">
        <v>0</v>
      </c>
      <c r="O50" s="71">
        <v>127700</v>
      </c>
      <c r="P50" s="71">
        <v>133650</v>
      </c>
      <c r="Q50" s="71">
        <v>138500</v>
      </c>
    </row>
    <row r="51" spans="1:17" ht="15.75" thickBot="1" x14ac:dyDescent="0.3">
      <c r="A51" s="64"/>
      <c r="B51" s="65"/>
      <c r="C51" s="66"/>
      <c r="D51" s="73"/>
      <c r="E51" s="73"/>
      <c r="F51" s="106" t="s">
        <v>48</v>
      </c>
      <c r="G51" s="106"/>
      <c r="H51" s="106"/>
      <c r="I51" s="106"/>
      <c r="J51" s="67">
        <v>2</v>
      </c>
      <c r="K51" s="67">
        <v>3</v>
      </c>
      <c r="L51" s="68">
        <v>6340551180</v>
      </c>
      <c r="M51" s="69">
        <v>240</v>
      </c>
      <c r="N51" s="70">
        <v>0</v>
      </c>
      <c r="O51" s="71">
        <v>800</v>
      </c>
      <c r="P51" s="71">
        <v>850</v>
      </c>
      <c r="Q51" s="71">
        <v>900</v>
      </c>
    </row>
    <row r="52" spans="1:17" ht="15.75" thickBot="1" x14ac:dyDescent="0.3">
      <c r="A52" s="112" t="s">
        <v>22</v>
      </c>
      <c r="B52" s="112"/>
      <c r="C52" s="112"/>
      <c r="D52" s="112"/>
      <c r="E52" s="112"/>
      <c r="F52" s="112"/>
      <c r="G52" s="112"/>
      <c r="H52" s="112"/>
      <c r="I52" s="112"/>
      <c r="J52" s="59">
        <v>3</v>
      </c>
      <c r="K52" s="59">
        <v>0</v>
      </c>
      <c r="L52" s="60">
        <v>0</v>
      </c>
      <c r="M52" s="61">
        <v>0</v>
      </c>
      <c r="N52" s="62">
        <f>N53+N59</f>
        <v>47814.3</v>
      </c>
      <c r="O52" s="63">
        <f>O53+O59</f>
        <v>107654.3</v>
      </c>
      <c r="P52" s="63">
        <f>P53+P59</f>
        <v>124200</v>
      </c>
      <c r="Q52" s="63">
        <f>Q53+Q59</f>
        <v>124200</v>
      </c>
    </row>
    <row r="53" spans="1:17" ht="15.75" thickBot="1" x14ac:dyDescent="0.3">
      <c r="A53" s="64"/>
      <c r="B53" s="65"/>
      <c r="C53" s="111" t="s">
        <v>63</v>
      </c>
      <c r="D53" s="111"/>
      <c r="E53" s="111"/>
      <c r="F53" s="111"/>
      <c r="G53" s="111"/>
      <c r="H53" s="111"/>
      <c r="I53" s="111"/>
      <c r="J53" s="59">
        <v>3</v>
      </c>
      <c r="K53" s="59">
        <v>10</v>
      </c>
      <c r="L53" s="60">
        <v>0</v>
      </c>
      <c r="M53" s="61">
        <v>0</v>
      </c>
      <c r="N53" s="62">
        <f>N54</f>
        <v>47814.3</v>
      </c>
      <c r="O53" s="63">
        <f t="shared" ref="O53:Q57" si="6">O54</f>
        <v>105654.3</v>
      </c>
      <c r="P53" s="63">
        <f t="shared" si="6"/>
        <v>122200</v>
      </c>
      <c r="Q53" s="63">
        <f t="shared" si="6"/>
        <v>122200</v>
      </c>
    </row>
    <row r="54" spans="1:17" s="72" customFormat="1" ht="13.5" thickBot="1" x14ac:dyDescent="0.25">
      <c r="A54" s="64"/>
      <c r="B54" s="65"/>
      <c r="C54" s="66"/>
      <c r="D54" s="106" t="s">
        <v>41</v>
      </c>
      <c r="E54" s="106"/>
      <c r="F54" s="106"/>
      <c r="G54" s="106"/>
      <c r="H54" s="106"/>
      <c r="I54" s="106"/>
      <c r="J54" s="67">
        <v>3</v>
      </c>
      <c r="K54" s="67">
        <v>10</v>
      </c>
      <c r="L54" s="68">
        <v>6300000000</v>
      </c>
      <c r="M54" s="69">
        <v>0</v>
      </c>
      <c r="N54" s="70">
        <f>N55</f>
        <v>47814.3</v>
      </c>
      <c r="O54" s="71">
        <f>O56</f>
        <v>105654.3</v>
      </c>
      <c r="P54" s="71">
        <f>P56</f>
        <v>122200</v>
      </c>
      <c r="Q54" s="71">
        <f>Q56</f>
        <v>122200</v>
      </c>
    </row>
    <row r="55" spans="1:17" s="72" customFormat="1" ht="13.5" thickBot="1" x14ac:dyDescent="0.25">
      <c r="A55" s="64"/>
      <c r="B55" s="65"/>
      <c r="C55" s="66"/>
      <c r="D55" s="73"/>
      <c r="E55" s="73"/>
      <c r="F55" s="106" t="s">
        <v>60</v>
      </c>
      <c r="G55" s="106"/>
      <c r="H55" s="106"/>
      <c r="I55" s="106"/>
      <c r="J55" s="67">
        <v>3</v>
      </c>
      <c r="K55" s="67">
        <v>10</v>
      </c>
      <c r="L55" s="68">
        <v>6340000000</v>
      </c>
      <c r="M55" s="69">
        <v>0</v>
      </c>
      <c r="N55" s="70">
        <f>N56</f>
        <v>47814.3</v>
      </c>
      <c r="O55" s="71">
        <f>O56</f>
        <v>105654.3</v>
      </c>
      <c r="P55" s="71">
        <f>P56</f>
        <v>122200</v>
      </c>
      <c r="Q55" s="71">
        <f>Q56</f>
        <v>122200</v>
      </c>
    </row>
    <row r="56" spans="1:17" ht="15.75" thickBot="1" x14ac:dyDescent="0.3">
      <c r="A56" s="64"/>
      <c r="B56" s="65"/>
      <c r="C56" s="66"/>
      <c r="D56" s="73"/>
      <c r="E56" s="106" t="s">
        <v>64</v>
      </c>
      <c r="F56" s="106"/>
      <c r="G56" s="106"/>
      <c r="H56" s="106"/>
      <c r="I56" s="106"/>
      <c r="J56" s="67">
        <v>3</v>
      </c>
      <c r="K56" s="67">
        <v>10</v>
      </c>
      <c r="L56" s="68">
        <v>6340100000</v>
      </c>
      <c r="M56" s="69">
        <v>0</v>
      </c>
      <c r="N56" s="70">
        <f>N57</f>
        <v>47814.3</v>
      </c>
      <c r="O56" s="71">
        <f t="shared" si="6"/>
        <v>105654.3</v>
      </c>
      <c r="P56" s="71">
        <f t="shared" si="6"/>
        <v>122200</v>
      </c>
      <c r="Q56" s="71">
        <f t="shared" si="6"/>
        <v>122200</v>
      </c>
    </row>
    <row r="57" spans="1:17" ht="15.75" thickBot="1" x14ac:dyDescent="0.3">
      <c r="A57" s="64"/>
      <c r="B57" s="65"/>
      <c r="C57" s="66"/>
      <c r="D57" s="73"/>
      <c r="E57" s="73"/>
      <c r="F57" s="106" t="s">
        <v>65</v>
      </c>
      <c r="G57" s="106"/>
      <c r="H57" s="106"/>
      <c r="I57" s="106"/>
      <c r="J57" s="67">
        <v>3</v>
      </c>
      <c r="K57" s="67">
        <v>10</v>
      </c>
      <c r="L57" s="68">
        <v>6340195020</v>
      </c>
      <c r="M57" s="69">
        <v>0</v>
      </c>
      <c r="N57" s="70">
        <f>N58</f>
        <v>47814.3</v>
      </c>
      <c r="O57" s="71">
        <f t="shared" si="6"/>
        <v>105654.3</v>
      </c>
      <c r="P57" s="71">
        <f t="shared" si="6"/>
        <v>122200</v>
      </c>
      <c r="Q57" s="71">
        <f t="shared" si="6"/>
        <v>122200</v>
      </c>
    </row>
    <row r="58" spans="1:17" ht="15.75" thickBot="1" x14ac:dyDescent="0.3">
      <c r="A58" s="64"/>
      <c r="B58" s="65"/>
      <c r="C58" s="66"/>
      <c r="D58" s="73"/>
      <c r="E58" s="73"/>
      <c r="F58" s="106" t="s">
        <v>48</v>
      </c>
      <c r="G58" s="106"/>
      <c r="H58" s="106"/>
      <c r="I58" s="106"/>
      <c r="J58" s="67">
        <v>3</v>
      </c>
      <c r="K58" s="67">
        <v>10</v>
      </c>
      <c r="L58" s="68">
        <v>6340195020</v>
      </c>
      <c r="M58" s="69">
        <v>240</v>
      </c>
      <c r="N58" s="70">
        <v>47814.3</v>
      </c>
      <c r="O58" s="71">
        <v>105654.3</v>
      </c>
      <c r="P58" s="71">
        <v>122200</v>
      </c>
      <c r="Q58" s="71">
        <v>122200</v>
      </c>
    </row>
    <row r="59" spans="1:17" s="72" customFormat="1" ht="13.5" thickBot="1" x14ac:dyDescent="0.25">
      <c r="A59" s="64"/>
      <c r="B59" s="65"/>
      <c r="C59" s="66"/>
      <c r="D59" s="66"/>
      <c r="E59" s="66"/>
      <c r="F59" s="111" t="s">
        <v>24</v>
      </c>
      <c r="G59" s="111"/>
      <c r="H59" s="111"/>
      <c r="I59" s="111"/>
      <c r="J59" s="59">
        <v>3</v>
      </c>
      <c r="K59" s="59">
        <v>14</v>
      </c>
      <c r="L59" s="60">
        <v>0</v>
      </c>
      <c r="M59" s="61">
        <v>0</v>
      </c>
      <c r="N59" s="62">
        <f>N62</f>
        <v>0</v>
      </c>
      <c r="O59" s="63">
        <f t="shared" ref="O59:Q63" si="7">O60</f>
        <v>2000</v>
      </c>
      <c r="P59" s="63">
        <f t="shared" si="7"/>
        <v>2000</v>
      </c>
      <c r="Q59" s="63">
        <f t="shared" si="7"/>
        <v>2000</v>
      </c>
    </row>
    <row r="60" spans="1:17" s="72" customFormat="1" ht="13.5" thickBot="1" x14ac:dyDescent="0.25">
      <c r="A60" s="64"/>
      <c r="B60" s="65"/>
      <c r="C60" s="66"/>
      <c r="D60" s="66"/>
      <c r="E60" s="66"/>
      <c r="F60" s="118" t="s">
        <v>57</v>
      </c>
      <c r="G60" s="119"/>
      <c r="H60" s="119"/>
      <c r="I60" s="120"/>
      <c r="J60" s="59">
        <v>3</v>
      </c>
      <c r="K60" s="59">
        <v>14</v>
      </c>
      <c r="L60" s="68">
        <v>6300000000</v>
      </c>
      <c r="M60" s="61">
        <v>0</v>
      </c>
      <c r="N60" s="62">
        <f>N62</f>
        <v>0</v>
      </c>
      <c r="O60" s="63">
        <f>O62</f>
        <v>2000</v>
      </c>
      <c r="P60" s="63">
        <f>P62</f>
        <v>2000</v>
      </c>
      <c r="Q60" s="63">
        <f>Q62</f>
        <v>2000</v>
      </c>
    </row>
    <row r="61" spans="1:17" s="72" customFormat="1" ht="13.5" thickBot="1" x14ac:dyDescent="0.25">
      <c r="A61" s="64"/>
      <c r="B61" s="65"/>
      <c r="C61" s="66"/>
      <c r="D61" s="66"/>
      <c r="E61" s="66"/>
      <c r="F61" s="107" t="s">
        <v>58</v>
      </c>
      <c r="G61" s="108"/>
      <c r="H61" s="108"/>
      <c r="I61" s="109"/>
      <c r="J61" s="59">
        <v>3</v>
      </c>
      <c r="K61" s="59">
        <v>14</v>
      </c>
      <c r="L61" s="68">
        <v>6340400000</v>
      </c>
      <c r="M61" s="61">
        <v>0</v>
      </c>
      <c r="N61" s="62">
        <v>0</v>
      </c>
      <c r="O61" s="63">
        <f>O62</f>
        <v>2000</v>
      </c>
      <c r="P61" s="63">
        <f>P62</f>
        <v>2000</v>
      </c>
      <c r="Q61" s="63">
        <f>Q62</f>
        <v>2000</v>
      </c>
    </row>
    <row r="62" spans="1:17" s="72" customFormat="1" ht="13.5" thickBot="1" x14ac:dyDescent="0.25">
      <c r="A62" s="64"/>
      <c r="B62" s="65"/>
      <c r="C62" s="66"/>
      <c r="D62" s="66"/>
      <c r="E62" s="66"/>
      <c r="F62" s="106" t="s">
        <v>64</v>
      </c>
      <c r="G62" s="106"/>
      <c r="H62" s="106"/>
      <c r="I62" s="106"/>
      <c r="J62" s="67">
        <v>3</v>
      </c>
      <c r="K62" s="67">
        <v>14</v>
      </c>
      <c r="L62" s="68">
        <v>6340100000</v>
      </c>
      <c r="M62" s="69">
        <v>0</v>
      </c>
      <c r="N62" s="70">
        <f>N63</f>
        <v>0</v>
      </c>
      <c r="O62" s="71">
        <f t="shared" si="7"/>
        <v>2000</v>
      </c>
      <c r="P62" s="71">
        <f t="shared" si="7"/>
        <v>2000</v>
      </c>
      <c r="Q62" s="71">
        <f t="shared" si="7"/>
        <v>2000</v>
      </c>
    </row>
    <row r="63" spans="1:17" ht="15.75" thickBot="1" x14ac:dyDescent="0.3">
      <c r="A63" s="64"/>
      <c r="B63" s="65"/>
      <c r="C63" s="66"/>
      <c r="D63" s="73"/>
      <c r="E63" s="73"/>
      <c r="F63" s="106" t="s">
        <v>66</v>
      </c>
      <c r="G63" s="106"/>
      <c r="H63" s="106"/>
      <c r="I63" s="106"/>
      <c r="J63" s="67">
        <v>3</v>
      </c>
      <c r="K63" s="67">
        <v>14</v>
      </c>
      <c r="L63" s="68">
        <v>6340120040</v>
      </c>
      <c r="M63" s="69">
        <v>0</v>
      </c>
      <c r="N63" s="70">
        <f>N64</f>
        <v>0</v>
      </c>
      <c r="O63" s="71">
        <f t="shared" si="7"/>
        <v>2000</v>
      </c>
      <c r="P63" s="71">
        <f t="shared" si="7"/>
        <v>2000</v>
      </c>
      <c r="Q63" s="71">
        <f t="shared" si="7"/>
        <v>2000</v>
      </c>
    </row>
    <row r="64" spans="1:17" ht="15.75" thickBot="1" x14ac:dyDescent="0.3">
      <c r="A64" s="64"/>
      <c r="B64" s="65"/>
      <c r="C64" s="66"/>
      <c r="D64" s="73"/>
      <c r="E64" s="73"/>
      <c r="F64" s="106" t="s">
        <v>48</v>
      </c>
      <c r="G64" s="106"/>
      <c r="H64" s="106"/>
      <c r="I64" s="106"/>
      <c r="J64" s="67">
        <v>3</v>
      </c>
      <c r="K64" s="67">
        <v>14</v>
      </c>
      <c r="L64" s="68">
        <v>6340120040</v>
      </c>
      <c r="M64" s="69">
        <v>240</v>
      </c>
      <c r="N64" s="70">
        <v>0</v>
      </c>
      <c r="O64" s="71">
        <v>2000</v>
      </c>
      <c r="P64" s="71">
        <v>2000</v>
      </c>
      <c r="Q64" s="71">
        <v>2000</v>
      </c>
    </row>
    <row r="65" spans="1:17" ht="15.75" thickBot="1" x14ac:dyDescent="0.3">
      <c r="A65" s="112" t="s">
        <v>25</v>
      </c>
      <c r="B65" s="112"/>
      <c r="C65" s="112"/>
      <c r="D65" s="112"/>
      <c r="E65" s="112"/>
      <c r="F65" s="112"/>
      <c r="G65" s="112"/>
      <c r="H65" s="112"/>
      <c r="I65" s="112"/>
      <c r="J65" s="59">
        <v>4</v>
      </c>
      <c r="K65" s="59">
        <v>0</v>
      </c>
      <c r="L65" s="60">
        <v>0</v>
      </c>
      <c r="M65" s="61">
        <v>0</v>
      </c>
      <c r="N65" s="62">
        <f>N66</f>
        <v>0</v>
      </c>
      <c r="O65" s="63">
        <f>O66</f>
        <v>1589132.07</v>
      </c>
      <c r="P65" s="63">
        <f t="shared" ref="O65:Q70" si="8">P66</f>
        <v>814000</v>
      </c>
      <c r="Q65" s="63">
        <f>Q66+Q72</f>
        <v>852000</v>
      </c>
    </row>
    <row r="66" spans="1:17" ht="15.75" thickBot="1" x14ac:dyDescent="0.3">
      <c r="A66" s="64"/>
      <c r="B66" s="64"/>
      <c r="C66" s="64"/>
      <c r="D66" s="64"/>
      <c r="E66" s="64"/>
      <c r="F66" s="112" t="s">
        <v>26</v>
      </c>
      <c r="G66" s="112"/>
      <c r="H66" s="112"/>
      <c r="I66" s="112"/>
      <c r="J66" s="59">
        <v>4</v>
      </c>
      <c r="K66" s="59">
        <v>9</v>
      </c>
      <c r="L66" s="60">
        <v>0</v>
      </c>
      <c r="M66" s="61">
        <v>0</v>
      </c>
      <c r="N66" s="62">
        <f>N67</f>
        <v>0</v>
      </c>
      <c r="O66" s="63">
        <f>O67</f>
        <v>1589132.07</v>
      </c>
      <c r="P66" s="63">
        <f t="shared" si="8"/>
        <v>814000</v>
      </c>
      <c r="Q66" s="63">
        <f t="shared" si="8"/>
        <v>852000</v>
      </c>
    </row>
    <row r="67" spans="1:17" s="72" customFormat="1" ht="13.5" thickBot="1" x14ac:dyDescent="0.25">
      <c r="A67" s="64"/>
      <c r="B67" s="65"/>
      <c r="C67" s="106" t="s">
        <v>41</v>
      </c>
      <c r="D67" s="106"/>
      <c r="E67" s="106"/>
      <c r="F67" s="106"/>
      <c r="G67" s="106"/>
      <c r="H67" s="106"/>
      <c r="I67" s="106"/>
      <c r="J67" s="67">
        <v>4</v>
      </c>
      <c r="K67" s="67">
        <v>9</v>
      </c>
      <c r="L67" s="68">
        <v>6300000000</v>
      </c>
      <c r="M67" s="69">
        <v>0</v>
      </c>
      <c r="N67" s="70">
        <f>N68</f>
        <v>0</v>
      </c>
      <c r="O67" s="71">
        <f>O68+O72</f>
        <v>1589132.07</v>
      </c>
      <c r="P67" s="71">
        <f>P69</f>
        <v>814000</v>
      </c>
      <c r="Q67" s="71">
        <f>Q69</f>
        <v>852000</v>
      </c>
    </row>
    <row r="68" spans="1:17" s="72" customFormat="1" ht="13.5" thickBot="1" x14ac:dyDescent="0.25">
      <c r="A68" s="64"/>
      <c r="B68" s="65"/>
      <c r="C68" s="73"/>
      <c r="D68" s="73"/>
      <c r="E68" s="73"/>
      <c r="F68" s="106" t="s">
        <v>60</v>
      </c>
      <c r="G68" s="106"/>
      <c r="H68" s="106"/>
      <c r="I68" s="106"/>
      <c r="J68" s="67">
        <v>4</v>
      </c>
      <c r="K68" s="67">
        <v>9</v>
      </c>
      <c r="L68" s="68">
        <v>6340000000</v>
      </c>
      <c r="M68" s="69">
        <v>0</v>
      </c>
      <c r="N68" s="70">
        <f>N69</f>
        <v>0</v>
      </c>
      <c r="O68" s="71">
        <f>O69</f>
        <v>1100983.07</v>
      </c>
      <c r="P68" s="71">
        <f>P69</f>
        <v>814000</v>
      </c>
      <c r="Q68" s="71">
        <f>Q69</f>
        <v>852000</v>
      </c>
    </row>
    <row r="69" spans="1:17" ht="15.75" thickBot="1" x14ac:dyDescent="0.3">
      <c r="A69" s="64"/>
      <c r="B69" s="65"/>
      <c r="C69" s="66"/>
      <c r="D69" s="106" t="s">
        <v>67</v>
      </c>
      <c r="E69" s="106"/>
      <c r="F69" s="106"/>
      <c r="G69" s="106"/>
      <c r="H69" s="106"/>
      <c r="I69" s="106"/>
      <c r="J69" s="67">
        <v>4</v>
      </c>
      <c r="K69" s="67">
        <v>9</v>
      </c>
      <c r="L69" s="68">
        <v>6340200000</v>
      </c>
      <c r="M69" s="69">
        <v>0</v>
      </c>
      <c r="N69" s="70">
        <f>N70</f>
        <v>0</v>
      </c>
      <c r="O69" s="71">
        <f t="shared" si="8"/>
        <v>1100983.07</v>
      </c>
      <c r="P69" s="71">
        <f t="shared" si="8"/>
        <v>814000</v>
      </c>
      <c r="Q69" s="71">
        <f t="shared" si="8"/>
        <v>852000</v>
      </c>
    </row>
    <row r="70" spans="1:17" ht="15.75" thickBot="1" x14ac:dyDescent="0.3">
      <c r="A70" s="64"/>
      <c r="B70" s="65"/>
      <c r="C70" s="66"/>
      <c r="D70" s="73"/>
      <c r="E70" s="106" t="s">
        <v>68</v>
      </c>
      <c r="F70" s="106"/>
      <c r="G70" s="106"/>
      <c r="H70" s="106"/>
      <c r="I70" s="106"/>
      <c r="J70" s="67">
        <v>4</v>
      </c>
      <c r="K70" s="67">
        <v>9</v>
      </c>
      <c r="L70" s="68">
        <v>6340295280</v>
      </c>
      <c r="M70" s="69">
        <v>0</v>
      </c>
      <c r="N70" s="70">
        <f>N71</f>
        <v>0</v>
      </c>
      <c r="O70" s="71">
        <f t="shared" si="8"/>
        <v>1100983.07</v>
      </c>
      <c r="P70" s="71">
        <f t="shared" si="8"/>
        <v>814000</v>
      </c>
      <c r="Q70" s="71">
        <f t="shared" si="8"/>
        <v>852000</v>
      </c>
    </row>
    <row r="71" spans="1:17" ht="15.75" thickBot="1" x14ac:dyDescent="0.3">
      <c r="A71" s="64"/>
      <c r="B71" s="65"/>
      <c r="C71" s="66"/>
      <c r="D71" s="73"/>
      <c r="E71" s="73"/>
      <c r="F71" s="106" t="s">
        <v>48</v>
      </c>
      <c r="G71" s="106"/>
      <c r="H71" s="106"/>
      <c r="I71" s="106"/>
      <c r="J71" s="67">
        <v>4</v>
      </c>
      <c r="K71" s="67">
        <v>9</v>
      </c>
      <c r="L71" s="68">
        <v>6340295280</v>
      </c>
      <c r="M71" s="69">
        <v>240</v>
      </c>
      <c r="N71" s="70"/>
      <c r="O71" s="71">
        <v>1100983.07</v>
      </c>
      <c r="P71" s="71">
        <v>814000</v>
      </c>
      <c r="Q71" s="71">
        <v>852000</v>
      </c>
    </row>
    <row r="72" spans="1:17" ht="15.75" thickBot="1" x14ac:dyDescent="0.3">
      <c r="A72" s="64"/>
      <c r="B72" s="65"/>
      <c r="C72" s="66"/>
      <c r="D72" s="73"/>
      <c r="E72" s="73"/>
      <c r="F72" s="116" t="s">
        <v>69</v>
      </c>
      <c r="G72" s="116"/>
      <c r="H72" s="116"/>
      <c r="I72" s="116"/>
      <c r="J72" s="67">
        <v>4</v>
      </c>
      <c r="K72" s="67">
        <v>9</v>
      </c>
      <c r="L72" s="68">
        <v>6350000000</v>
      </c>
      <c r="M72" s="69">
        <v>0</v>
      </c>
      <c r="N72" s="70">
        <f>N73</f>
        <v>0</v>
      </c>
      <c r="O72" s="71">
        <f>O73</f>
        <v>488149</v>
      </c>
      <c r="P72" s="71">
        <f>P74</f>
        <v>0</v>
      </c>
      <c r="Q72" s="71">
        <f>Q74</f>
        <v>0</v>
      </c>
    </row>
    <row r="73" spans="1:17" ht="15.75" thickBot="1" x14ac:dyDescent="0.3">
      <c r="A73" s="64"/>
      <c r="B73" s="65"/>
      <c r="C73" s="66"/>
      <c r="D73" s="73"/>
      <c r="E73" s="73"/>
      <c r="F73" s="117" t="s">
        <v>70</v>
      </c>
      <c r="G73" s="117"/>
      <c r="H73" s="117"/>
      <c r="I73" s="117"/>
      <c r="J73" s="67">
        <v>4</v>
      </c>
      <c r="K73" s="67">
        <v>9</v>
      </c>
      <c r="L73" s="68" t="s">
        <v>71</v>
      </c>
      <c r="M73" s="69">
        <v>0</v>
      </c>
      <c r="N73" s="70">
        <f>N74+N75</f>
        <v>0</v>
      </c>
      <c r="O73" s="71">
        <f>O74+O76</f>
        <v>488149</v>
      </c>
      <c r="P73" s="71">
        <f t="shared" ref="O73:Q74" si="9">P74</f>
        <v>0</v>
      </c>
      <c r="Q73" s="71">
        <f t="shared" si="9"/>
        <v>0</v>
      </c>
    </row>
    <row r="74" spans="1:17" ht="15.75" thickBot="1" x14ac:dyDescent="0.3">
      <c r="A74" s="64"/>
      <c r="B74" s="65"/>
      <c r="C74" s="66"/>
      <c r="D74" s="73"/>
      <c r="E74" s="73"/>
      <c r="F74" s="106" t="s">
        <v>72</v>
      </c>
      <c r="G74" s="106"/>
      <c r="H74" s="106"/>
      <c r="I74" s="106"/>
      <c r="J74" s="67">
        <v>4</v>
      </c>
      <c r="K74" s="67">
        <v>9</v>
      </c>
      <c r="L74" s="68" t="s">
        <v>73</v>
      </c>
      <c r="M74" s="69">
        <v>0</v>
      </c>
      <c r="N74" s="70">
        <f>N75</f>
        <v>0</v>
      </c>
      <c r="O74" s="71">
        <f t="shared" si="9"/>
        <v>388889</v>
      </c>
      <c r="P74" s="71">
        <f t="shared" si="9"/>
        <v>0</v>
      </c>
      <c r="Q74" s="71">
        <f t="shared" si="9"/>
        <v>0</v>
      </c>
    </row>
    <row r="75" spans="1:17" ht="15.75" thickBot="1" x14ac:dyDescent="0.3">
      <c r="A75" s="64"/>
      <c r="B75" s="65"/>
      <c r="C75" s="66"/>
      <c r="D75" s="73"/>
      <c r="E75" s="73"/>
      <c r="F75" s="106" t="s">
        <v>48</v>
      </c>
      <c r="G75" s="106"/>
      <c r="H75" s="106"/>
      <c r="I75" s="106"/>
      <c r="J75" s="67">
        <v>4</v>
      </c>
      <c r="K75" s="67">
        <v>9</v>
      </c>
      <c r="L75" s="68" t="s">
        <v>73</v>
      </c>
      <c r="M75" s="69">
        <v>240</v>
      </c>
      <c r="N75" s="70">
        <v>0</v>
      </c>
      <c r="O75" s="71">
        <v>388889</v>
      </c>
      <c r="P75" s="71">
        <v>0</v>
      </c>
      <c r="Q75" s="71">
        <v>0</v>
      </c>
    </row>
    <row r="76" spans="1:17" ht="15.75" thickBot="1" x14ac:dyDescent="0.3">
      <c r="A76" s="64"/>
      <c r="B76" s="65"/>
      <c r="C76" s="66"/>
      <c r="D76" s="73"/>
      <c r="E76" s="73"/>
      <c r="F76" s="107" t="s">
        <v>74</v>
      </c>
      <c r="G76" s="108"/>
      <c r="H76" s="108"/>
      <c r="I76" s="109"/>
      <c r="J76" s="67">
        <v>4</v>
      </c>
      <c r="K76" s="67">
        <v>9</v>
      </c>
      <c r="L76" s="68" t="s">
        <v>75</v>
      </c>
      <c r="M76" s="69">
        <v>0</v>
      </c>
      <c r="N76" s="70">
        <f>N77</f>
        <v>0</v>
      </c>
      <c r="O76" s="71">
        <f>O77</f>
        <v>99260</v>
      </c>
      <c r="P76" s="71">
        <f>P77</f>
        <v>0</v>
      </c>
      <c r="Q76" s="71">
        <f>Q77</f>
        <v>0</v>
      </c>
    </row>
    <row r="77" spans="1:17" ht="15.75" thickBot="1" x14ac:dyDescent="0.3">
      <c r="A77" s="64"/>
      <c r="B77" s="65"/>
      <c r="C77" s="66"/>
      <c r="D77" s="73"/>
      <c r="E77" s="73"/>
      <c r="F77" s="107" t="s">
        <v>48</v>
      </c>
      <c r="G77" s="108"/>
      <c r="H77" s="108"/>
      <c r="I77" s="109"/>
      <c r="J77" s="67">
        <v>4</v>
      </c>
      <c r="K77" s="67">
        <v>9</v>
      </c>
      <c r="L77" s="68" t="s">
        <v>75</v>
      </c>
      <c r="M77" s="69">
        <v>240</v>
      </c>
      <c r="N77" s="70">
        <v>0</v>
      </c>
      <c r="O77" s="71">
        <v>99260</v>
      </c>
      <c r="P77" s="71">
        <v>0</v>
      </c>
      <c r="Q77" s="71">
        <v>0</v>
      </c>
    </row>
    <row r="78" spans="1:17" ht="15.75" thickBot="1" x14ac:dyDescent="0.3">
      <c r="A78" s="112" t="s">
        <v>27</v>
      </c>
      <c r="B78" s="112"/>
      <c r="C78" s="112"/>
      <c r="D78" s="112"/>
      <c r="E78" s="112"/>
      <c r="F78" s="112"/>
      <c r="G78" s="112"/>
      <c r="H78" s="112"/>
      <c r="I78" s="112"/>
      <c r="J78" s="59">
        <v>5</v>
      </c>
      <c r="K78" s="59">
        <v>0</v>
      </c>
      <c r="L78" s="60">
        <v>0</v>
      </c>
      <c r="M78" s="61">
        <v>0</v>
      </c>
      <c r="N78" s="62">
        <f>N79+N84</f>
        <v>165972</v>
      </c>
      <c r="O78" s="63">
        <f>O79+O84</f>
        <v>189472</v>
      </c>
      <c r="P78" s="63">
        <f>P84</f>
        <v>0</v>
      </c>
      <c r="Q78" s="63">
        <f>Q84</f>
        <v>40000</v>
      </c>
    </row>
    <row r="79" spans="1:17" ht="15.75" thickBot="1" x14ac:dyDescent="0.3">
      <c r="A79" s="64"/>
      <c r="B79" s="64"/>
      <c r="C79" s="64"/>
      <c r="D79" s="64"/>
      <c r="E79" s="64"/>
      <c r="F79" s="113" t="s">
        <v>28</v>
      </c>
      <c r="G79" s="114"/>
      <c r="H79" s="114"/>
      <c r="I79" s="115"/>
      <c r="J79" s="59">
        <v>5</v>
      </c>
      <c r="K79" s="59">
        <v>2</v>
      </c>
      <c r="L79" s="60">
        <v>0</v>
      </c>
      <c r="M79" s="61">
        <v>0</v>
      </c>
      <c r="N79" s="62">
        <f t="shared" ref="N79:O82" si="10">N80</f>
        <v>-3500</v>
      </c>
      <c r="O79" s="63">
        <f t="shared" si="10"/>
        <v>0</v>
      </c>
      <c r="P79" s="63">
        <v>0</v>
      </c>
      <c r="Q79" s="63">
        <v>0</v>
      </c>
    </row>
    <row r="80" spans="1:17" ht="15.75" thickBot="1" x14ac:dyDescent="0.3">
      <c r="A80" s="64"/>
      <c r="B80" s="64"/>
      <c r="C80" s="64"/>
      <c r="D80" s="64"/>
      <c r="E80" s="64"/>
      <c r="F80" s="113" t="s">
        <v>41</v>
      </c>
      <c r="G80" s="114"/>
      <c r="H80" s="114"/>
      <c r="I80" s="115"/>
      <c r="J80" s="59">
        <v>5</v>
      </c>
      <c r="K80" s="59">
        <v>2</v>
      </c>
      <c r="L80" s="68">
        <v>6300000000</v>
      </c>
      <c r="M80" s="61">
        <v>0</v>
      </c>
      <c r="N80" s="62">
        <f>N82</f>
        <v>-3500</v>
      </c>
      <c r="O80" s="63">
        <f>O82</f>
        <v>0</v>
      </c>
      <c r="P80" s="63">
        <f>P82</f>
        <v>0</v>
      </c>
      <c r="Q80" s="63">
        <f>Q82</f>
        <v>0</v>
      </c>
    </row>
    <row r="81" spans="1:17" ht="15.75" thickBot="1" x14ac:dyDescent="0.3">
      <c r="A81" s="64"/>
      <c r="B81" s="64"/>
      <c r="C81" s="64"/>
      <c r="D81" s="64"/>
      <c r="E81" s="64"/>
      <c r="F81" s="106" t="s">
        <v>60</v>
      </c>
      <c r="G81" s="106"/>
      <c r="H81" s="106"/>
      <c r="I81" s="106"/>
      <c r="J81" s="59">
        <v>5</v>
      </c>
      <c r="K81" s="59">
        <v>2</v>
      </c>
      <c r="L81" s="68">
        <v>6340000000</v>
      </c>
      <c r="M81" s="61">
        <v>0</v>
      </c>
      <c r="N81" s="62">
        <v>-3500</v>
      </c>
      <c r="O81" s="63">
        <v>0</v>
      </c>
      <c r="P81" s="63">
        <v>0</v>
      </c>
      <c r="Q81" s="63">
        <v>0</v>
      </c>
    </row>
    <row r="82" spans="1:17" ht="15.75" thickBot="1" x14ac:dyDescent="0.3">
      <c r="A82" s="64"/>
      <c r="B82" s="64"/>
      <c r="C82" s="64"/>
      <c r="D82" s="64"/>
      <c r="E82" s="64"/>
      <c r="F82" s="113" t="s">
        <v>76</v>
      </c>
      <c r="G82" s="114"/>
      <c r="H82" s="114"/>
      <c r="I82" s="115"/>
      <c r="J82" s="67">
        <v>5</v>
      </c>
      <c r="K82" s="67">
        <v>2</v>
      </c>
      <c r="L82" s="68">
        <v>6340600000</v>
      </c>
      <c r="M82" s="69">
        <v>0</v>
      </c>
      <c r="N82" s="70">
        <f t="shared" si="10"/>
        <v>-3500</v>
      </c>
      <c r="O82" s="71">
        <f t="shared" si="10"/>
        <v>0</v>
      </c>
      <c r="P82" s="71">
        <v>0</v>
      </c>
      <c r="Q82" s="71">
        <v>0</v>
      </c>
    </row>
    <row r="83" spans="1:17" ht="15.75" thickBot="1" x14ac:dyDescent="0.3">
      <c r="A83" s="64"/>
      <c r="B83" s="64"/>
      <c r="C83" s="64"/>
      <c r="D83" s="64"/>
      <c r="E83" s="64"/>
      <c r="F83" s="113" t="s">
        <v>77</v>
      </c>
      <c r="G83" s="114"/>
      <c r="H83" s="114"/>
      <c r="I83" s="115"/>
      <c r="J83" s="67">
        <v>5</v>
      </c>
      <c r="K83" s="67">
        <v>2</v>
      </c>
      <c r="L83" s="68" t="s">
        <v>78</v>
      </c>
      <c r="M83" s="69">
        <v>540</v>
      </c>
      <c r="N83" s="70">
        <v>-3500</v>
      </c>
      <c r="O83" s="71">
        <v>0</v>
      </c>
      <c r="P83" s="71">
        <v>0</v>
      </c>
      <c r="Q83" s="71">
        <v>0</v>
      </c>
    </row>
    <row r="84" spans="1:17" ht="15.75" thickBot="1" x14ac:dyDescent="0.3">
      <c r="A84" s="64"/>
      <c r="B84" s="65"/>
      <c r="C84" s="111" t="s">
        <v>29</v>
      </c>
      <c r="D84" s="111"/>
      <c r="E84" s="111"/>
      <c r="F84" s="111"/>
      <c r="G84" s="111"/>
      <c r="H84" s="111"/>
      <c r="I84" s="111"/>
      <c r="J84" s="59">
        <v>5</v>
      </c>
      <c r="K84" s="59">
        <v>3</v>
      </c>
      <c r="L84" s="60">
        <v>0</v>
      </c>
      <c r="M84" s="61">
        <v>0</v>
      </c>
      <c r="N84" s="62">
        <f>N85</f>
        <v>169472</v>
      </c>
      <c r="O84" s="63">
        <f t="shared" ref="O84:Q88" si="11">O85</f>
        <v>189472</v>
      </c>
      <c r="P84" s="63">
        <f t="shared" si="11"/>
        <v>0</v>
      </c>
      <c r="Q84" s="63">
        <f t="shared" si="11"/>
        <v>40000</v>
      </c>
    </row>
    <row r="85" spans="1:17" ht="15.75" thickBot="1" x14ac:dyDescent="0.3">
      <c r="A85" s="64"/>
      <c r="B85" s="65"/>
      <c r="C85" s="66"/>
      <c r="D85" s="106" t="s">
        <v>41</v>
      </c>
      <c r="E85" s="106"/>
      <c r="F85" s="106"/>
      <c r="G85" s="106"/>
      <c r="H85" s="106"/>
      <c r="I85" s="106"/>
      <c r="J85" s="67">
        <v>5</v>
      </c>
      <c r="K85" s="67">
        <v>3</v>
      </c>
      <c r="L85" s="68">
        <v>6300000000</v>
      </c>
      <c r="M85" s="69">
        <v>0</v>
      </c>
      <c r="N85" s="70">
        <f>N86</f>
        <v>169472</v>
      </c>
      <c r="O85" s="71">
        <f>O87</f>
        <v>189472</v>
      </c>
      <c r="P85" s="71">
        <f>P87</f>
        <v>0</v>
      </c>
      <c r="Q85" s="71">
        <f>Q87</f>
        <v>40000</v>
      </c>
    </row>
    <row r="86" spans="1:17" ht="15.75" thickBot="1" x14ac:dyDescent="0.3">
      <c r="A86" s="64"/>
      <c r="B86" s="65"/>
      <c r="C86" s="66"/>
      <c r="D86" s="73"/>
      <c r="E86" s="73"/>
      <c r="F86" s="106" t="s">
        <v>42</v>
      </c>
      <c r="G86" s="106"/>
      <c r="H86" s="106"/>
      <c r="I86" s="106"/>
      <c r="J86" s="67">
        <v>5</v>
      </c>
      <c r="K86" s="67">
        <v>3</v>
      </c>
      <c r="L86" s="68">
        <v>6340000000</v>
      </c>
      <c r="M86" s="69">
        <v>0</v>
      </c>
      <c r="N86" s="70">
        <f>N87</f>
        <v>169472</v>
      </c>
      <c r="O86" s="71">
        <f>O87</f>
        <v>189472</v>
      </c>
      <c r="P86" s="71">
        <f>P87</f>
        <v>0</v>
      </c>
      <c r="Q86" s="71">
        <f>Q87</f>
        <v>40000</v>
      </c>
    </row>
    <row r="87" spans="1:17" ht="15.75" thickBot="1" x14ac:dyDescent="0.3">
      <c r="A87" s="64"/>
      <c r="B87" s="65"/>
      <c r="C87" s="66"/>
      <c r="D87" s="73"/>
      <c r="E87" s="106" t="s">
        <v>79</v>
      </c>
      <c r="F87" s="106"/>
      <c r="G87" s="106"/>
      <c r="H87" s="106"/>
      <c r="I87" s="106"/>
      <c r="J87" s="67">
        <v>5</v>
      </c>
      <c r="K87" s="67">
        <v>3</v>
      </c>
      <c r="L87" s="68">
        <v>6340300000</v>
      </c>
      <c r="M87" s="69">
        <v>0</v>
      </c>
      <c r="N87" s="70">
        <f>N88</f>
        <v>169472</v>
      </c>
      <c r="O87" s="71">
        <f>O88</f>
        <v>189472</v>
      </c>
      <c r="P87" s="71">
        <f>P88</f>
        <v>0</v>
      </c>
      <c r="Q87" s="71">
        <f t="shared" si="11"/>
        <v>40000</v>
      </c>
    </row>
    <row r="88" spans="1:17" s="72" customFormat="1" ht="13.5" thickBot="1" x14ac:dyDescent="0.25">
      <c r="A88" s="64"/>
      <c r="B88" s="65"/>
      <c r="C88" s="66"/>
      <c r="D88" s="73"/>
      <c r="E88" s="73"/>
      <c r="F88" s="106" t="s">
        <v>80</v>
      </c>
      <c r="G88" s="106"/>
      <c r="H88" s="106"/>
      <c r="I88" s="106"/>
      <c r="J88" s="67">
        <v>5</v>
      </c>
      <c r="K88" s="67">
        <v>3</v>
      </c>
      <c r="L88" s="68">
        <v>6340395310</v>
      </c>
      <c r="M88" s="69">
        <v>0</v>
      </c>
      <c r="N88" s="70">
        <f>N89</f>
        <v>169472</v>
      </c>
      <c r="O88" s="71">
        <f t="shared" si="11"/>
        <v>189472</v>
      </c>
      <c r="P88" s="71">
        <f t="shared" si="11"/>
        <v>0</v>
      </c>
      <c r="Q88" s="71">
        <f t="shared" si="11"/>
        <v>40000</v>
      </c>
    </row>
    <row r="89" spans="1:17" ht="15.75" thickBot="1" x14ac:dyDescent="0.3">
      <c r="A89" s="64"/>
      <c r="B89" s="65"/>
      <c r="C89" s="66"/>
      <c r="D89" s="73"/>
      <c r="E89" s="73"/>
      <c r="F89" s="106" t="s">
        <v>48</v>
      </c>
      <c r="G89" s="106"/>
      <c r="H89" s="106"/>
      <c r="I89" s="106"/>
      <c r="J89" s="67">
        <v>5</v>
      </c>
      <c r="K89" s="67">
        <v>3</v>
      </c>
      <c r="L89" s="68">
        <v>6340395310</v>
      </c>
      <c r="M89" s="69">
        <v>240</v>
      </c>
      <c r="N89" s="70">
        <v>169472</v>
      </c>
      <c r="O89" s="71">
        <v>189472</v>
      </c>
      <c r="P89" s="71">
        <v>0</v>
      </c>
      <c r="Q89" s="71">
        <v>40000</v>
      </c>
    </row>
    <row r="90" spans="1:17" ht="15.75" thickBot="1" x14ac:dyDescent="0.3">
      <c r="A90" s="112" t="s">
        <v>30</v>
      </c>
      <c r="B90" s="112"/>
      <c r="C90" s="112"/>
      <c r="D90" s="112"/>
      <c r="E90" s="112"/>
      <c r="F90" s="112"/>
      <c r="G90" s="112"/>
      <c r="H90" s="112"/>
      <c r="I90" s="112"/>
      <c r="J90" s="59">
        <v>8</v>
      </c>
      <c r="K90" s="59">
        <v>0</v>
      </c>
      <c r="L90" s="60">
        <v>0</v>
      </c>
      <c r="M90" s="61">
        <v>0</v>
      </c>
      <c r="N90" s="62">
        <f>N91+N99</f>
        <v>310341</v>
      </c>
      <c r="O90" s="63">
        <f t="shared" ref="O90:Q91" si="12">O91</f>
        <v>3497941</v>
      </c>
      <c r="P90" s="63">
        <f t="shared" si="12"/>
        <v>2847844</v>
      </c>
      <c r="Q90" s="63">
        <f t="shared" si="12"/>
        <v>2923956</v>
      </c>
    </row>
    <row r="91" spans="1:17" ht="15.75" thickBot="1" x14ac:dyDescent="0.3">
      <c r="A91" s="64"/>
      <c r="B91" s="65"/>
      <c r="C91" s="111" t="s">
        <v>31</v>
      </c>
      <c r="D91" s="111"/>
      <c r="E91" s="111"/>
      <c r="F91" s="111"/>
      <c r="G91" s="111"/>
      <c r="H91" s="111"/>
      <c r="I91" s="111"/>
      <c r="J91" s="59">
        <v>8</v>
      </c>
      <c r="K91" s="59">
        <v>1</v>
      </c>
      <c r="L91" s="60">
        <v>0</v>
      </c>
      <c r="M91" s="61">
        <v>0</v>
      </c>
      <c r="N91" s="62">
        <f>N92</f>
        <v>212341</v>
      </c>
      <c r="O91" s="63">
        <f t="shared" si="12"/>
        <v>3497941</v>
      </c>
      <c r="P91" s="63">
        <f t="shared" si="12"/>
        <v>2847844</v>
      </c>
      <c r="Q91" s="63">
        <f t="shared" si="12"/>
        <v>2923956</v>
      </c>
    </row>
    <row r="92" spans="1:17" ht="15.75" thickBot="1" x14ac:dyDescent="0.3">
      <c r="A92" s="64"/>
      <c r="B92" s="65"/>
      <c r="C92" s="66"/>
      <c r="D92" s="106" t="s">
        <v>41</v>
      </c>
      <c r="E92" s="106"/>
      <c r="F92" s="106"/>
      <c r="G92" s="106"/>
      <c r="H92" s="106"/>
      <c r="I92" s="106"/>
      <c r="J92" s="67">
        <v>8</v>
      </c>
      <c r="K92" s="67">
        <v>1</v>
      </c>
      <c r="L92" s="68">
        <v>6300000000</v>
      </c>
      <c r="M92" s="69">
        <v>0</v>
      </c>
      <c r="N92" s="70">
        <f>N93</f>
        <v>212341</v>
      </c>
      <c r="O92" s="71">
        <f>O94</f>
        <v>3497941</v>
      </c>
      <c r="P92" s="71">
        <f>P94</f>
        <v>2847844</v>
      </c>
      <c r="Q92" s="71">
        <f>Q94</f>
        <v>2923956</v>
      </c>
    </row>
    <row r="93" spans="1:17" ht="15.75" thickBot="1" x14ac:dyDescent="0.3">
      <c r="A93" s="64"/>
      <c r="B93" s="65"/>
      <c r="C93" s="66"/>
      <c r="D93" s="73"/>
      <c r="E93" s="73"/>
      <c r="F93" s="106" t="s">
        <v>42</v>
      </c>
      <c r="G93" s="106"/>
      <c r="H93" s="106"/>
      <c r="I93" s="106"/>
      <c r="J93" s="67">
        <v>8</v>
      </c>
      <c r="K93" s="67">
        <v>1</v>
      </c>
      <c r="L93" s="68">
        <v>6340000000</v>
      </c>
      <c r="M93" s="69">
        <v>0</v>
      </c>
      <c r="N93" s="70">
        <f>N94</f>
        <v>212341</v>
      </c>
      <c r="O93" s="71">
        <f>O94</f>
        <v>3497941</v>
      </c>
      <c r="P93" s="71">
        <f>P94</f>
        <v>2847844</v>
      </c>
      <c r="Q93" s="71">
        <f>Q94</f>
        <v>2923956</v>
      </c>
    </row>
    <row r="94" spans="1:17" ht="15.75" thickBot="1" x14ac:dyDescent="0.3">
      <c r="A94" s="64"/>
      <c r="B94" s="65"/>
      <c r="C94" s="66"/>
      <c r="D94" s="73"/>
      <c r="E94" s="106" t="s">
        <v>81</v>
      </c>
      <c r="F94" s="106"/>
      <c r="G94" s="106"/>
      <c r="H94" s="106"/>
      <c r="I94" s="106"/>
      <c r="J94" s="67">
        <v>8</v>
      </c>
      <c r="K94" s="67">
        <v>1</v>
      </c>
      <c r="L94" s="68">
        <v>6340400000</v>
      </c>
      <c r="M94" s="69">
        <v>0</v>
      </c>
      <c r="N94" s="70">
        <f>N95+N97</f>
        <v>212341</v>
      </c>
      <c r="O94" s="71">
        <f>O95+O97+O99</f>
        <v>3497941</v>
      </c>
      <c r="P94" s="71">
        <f>P95+P97</f>
        <v>2847844</v>
      </c>
      <c r="Q94" s="71">
        <f>Q95+Q97</f>
        <v>2923956</v>
      </c>
    </row>
    <row r="95" spans="1:17" ht="15.75" thickBot="1" x14ac:dyDescent="0.3">
      <c r="A95" s="64"/>
      <c r="B95" s="65"/>
      <c r="C95" s="66"/>
      <c r="D95" s="73"/>
      <c r="E95" s="73"/>
      <c r="F95" s="106" t="s">
        <v>82</v>
      </c>
      <c r="G95" s="106"/>
      <c r="H95" s="106"/>
      <c r="I95" s="106"/>
      <c r="J95" s="67">
        <v>8</v>
      </c>
      <c r="K95" s="67">
        <v>1</v>
      </c>
      <c r="L95" s="68">
        <v>6340475080</v>
      </c>
      <c r="M95" s="69">
        <v>0</v>
      </c>
      <c r="N95" s="70">
        <f>N96</f>
        <v>0</v>
      </c>
      <c r="O95" s="71">
        <f t="shared" ref="O95:Q95" si="13">O96</f>
        <v>2210900</v>
      </c>
      <c r="P95" s="71">
        <f t="shared" si="13"/>
        <v>2706900</v>
      </c>
      <c r="Q95" s="71">
        <f t="shared" si="13"/>
        <v>2706900</v>
      </c>
    </row>
    <row r="96" spans="1:17" ht="15.75" thickBot="1" x14ac:dyDescent="0.3">
      <c r="A96" s="64"/>
      <c r="B96" s="65"/>
      <c r="C96" s="66"/>
      <c r="D96" s="73"/>
      <c r="E96" s="73"/>
      <c r="F96" s="106" t="s">
        <v>50</v>
      </c>
      <c r="G96" s="106"/>
      <c r="H96" s="106"/>
      <c r="I96" s="106"/>
      <c r="J96" s="67">
        <v>8</v>
      </c>
      <c r="K96" s="67">
        <v>1</v>
      </c>
      <c r="L96" s="68">
        <v>6340475080</v>
      </c>
      <c r="M96" s="69" t="s">
        <v>83</v>
      </c>
      <c r="N96" s="70">
        <v>0</v>
      </c>
      <c r="O96" s="71">
        <v>2210900</v>
      </c>
      <c r="P96" s="71">
        <v>2706900</v>
      </c>
      <c r="Q96" s="71">
        <v>2706900</v>
      </c>
    </row>
    <row r="97" spans="1:17" ht="15.75" thickBot="1" x14ac:dyDescent="0.3">
      <c r="A97" s="64"/>
      <c r="B97" s="65"/>
      <c r="C97" s="66"/>
      <c r="D97" s="73"/>
      <c r="E97" s="73"/>
      <c r="F97" s="106" t="s">
        <v>84</v>
      </c>
      <c r="G97" s="106"/>
      <c r="H97" s="106"/>
      <c r="I97" s="106"/>
      <c r="J97" s="67">
        <v>8</v>
      </c>
      <c r="K97" s="67">
        <v>1</v>
      </c>
      <c r="L97" s="68">
        <v>6340495220</v>
      </c>
      <c r="M97" s="69">
        <v>0</v>
      </c>
      <c r="N97" s="70">
        <f>N98</f>
        <v>212341</v>
      </c>
      <c r="O97" s="71">
        <f>O98</f>
        <v>693041</v>
      </c>
      <c r="P97" s="71">
        <f>P98</f>
        <v>140944</v>
      </c>
      <c r="Q97" s="71">
        <f t="shared" ref="Q97" si="14">Q98</f>
        <v>217056</v>
      </c>
    </row>
    <row r="98" spans="1:17" ht="15.75" thickBot="1" x14ac:dyDescent="0.3">
      <c r="A98" s="64"/>
      <c r="B98" s="65"/>
      <c r="C98" s="66"/>
      <c r="D98" s="73"/>
      <c r="E98" s="106" t="s">
        <v>48</v>
      </c>
      <c r="F98" s="106"/>
      <c r="G98" s="106"/>
      <c r="H98" s="106"/>
      <c r="I98" s="106"/>
      <c r="J98" s="67">
        <v>8</v>
      </c>
      <c r="K98" s="67">
        <v>1</v>
      </c>
      <c r="L98" s="68">
        <v>6340495220</v>
      </c>
      <c r="M98" s="69">
        <v>240</v>
      </c>
      <c r="N98" s="70">
        <v>212341</v>
      </c>
      <c r="O98" s="71">
        <v>693041</v>
      </c>
      <c r="P98" s="71">
        <v>140944</v>
      </c>
      <c r="Q98" s="71">
        <v>217056</v>
      </c>
    </row>
    <row r="99" spans="1:17" ht="15.75" thickBot="1" x14ac:dyDescent="0.3">
      <c r="A99" s="64"/>
      <c r="B99" s="65"/>
      <c r="C99" s="66"/>
      <c r="D99" s="73"/>
      <c r="E99" s="73"/>
      <c r="F99" s="106" t="s">
        <v>85</v>
      </c>
      <c r="G99" s="106"/>
      <c r="H99" s="106"/>
      <c r="I99" s="106"/>
      <c r="J99" s="67">
        <v>8</v>
      </c>
      <c r="K99" s="67">
        <v>1</v>
      </c>
      <c r="L99" s="68">
        <v>6340497030</v>
      </c>
      <c r="M99" s="69">
        <v>0</v>
      </c>
      <c r="N99" s="70">
        <f>N100</f>
        <v>98000</v>
      </c>
      <c r="O99" s="71">
        <f>O100</f>
        <v>594000</v>
      </c>
      <c r="P99" s="71">
        <f>P100</f>
        <v>0</v>
      </c>
      <c r="Q99" s="71">
        <f>Q100</f>
        <v>0</v>
      </c>
    </row>
    <row r="100" spans="1:17" ht="15.75" thickBot="1" x14ac:dyDescent="0.3">
      <c r="A100" s="64"/>
      <c r="B100" s="65"/>
      <c r="C100" s="66"/>
      <c r="D100" s="73"/>
      <c r="E100" s="73"/>
      <c r="F100" s="106" t="s">
        <v>50</v>
      </c>
      <c r="G100" s="106"/>
      <c r="H100" s="106"/>
      <c r="I100" s="106"/>
      <c r="J100" s="67">
        <v>8</v>
      </c>
      <c r="K100" s="67">
        <v>1</v>
      </c>
      <c r="L100" s="68">
        <v>6340497030</v>
      </c>
      <c r="M100" s="69">
        <v>540</v>
      </c>
      <c r="N100" s="70">
        <v>98000</v>
      </c>
      <c r="O100" s="71">
        <v>594000</v>
      </c>
      <c r="P100" s="71">
        <v>0</v>
      </c>
      <c r="Q100" s="71">
        <v>0</v>
      </c>
    </row>
    <row r="101" spans="1:17" ht="15.75" thickBot="1" x14ac:dyDescent="0.3">
      <c r="A101" s="64"/>
      <c r="B101" s="65"/>
      <c r="C101" s="66"/>
      <c r="D101" s="73"/>
      <c r="E101" s="73"/>
      <c r="F101" s="111" t="s">
        <v>86</v>
      </c>
      <c r="G101" s="111"/>
      <c r="H101" s="111"/>
      <c r="I101" s="111"/>
      <c r="J101" s="59">
        <v>10</v>
      </c>
      <c r="K101" s="59">
        <v>0</v>
      </c>
      <c r="L101" s="60">
        <v>0</v>
      </c>
      <c r="M101" s="61">
        <v>0</v>
      </c>
      <c r="N101" s="78">
        <f t="shared" ref="N101:Q103" si="15">N102</f>
        <v>176212.73</v>
      </c>
      <c r="O101" s="63">
        <f t="shared" si="15"/>
        <v>251212.73</v>
      </c>
      <c r="P101" s="63">
        <f t="shared" si="15"/>
        <v>40000</v>
      </c>
      <c r="Q101" s="63">
        <f t="shared" si="15"/>
        <v>0</v>
      </c>
    </row>
    <row r="102" spans="1:17" ht="15.75" thickBot="1" x14ac:dyDescent="0.3">
      <c r="A102" s="64"/>
      <c r="B102" s="65"/>
      <c r="C102" s="66"/>
      <c r="D102" s="73"/>
      <c r="E102" s="73"/>
      <c r="F102" s="106" t="s">
        <v>87</v>
      </c>
      <c r="G102" s="106"/>
      <c r="H102" s="106"/>
      <c r="I102" s="106"/>
      <c r="J102" s="67">
        <v>10</v>
      </c>
      <c r="K102" s="67">
        <v>1</v>
      </c>
      <c r="L102" s="68">
        <v>0</v>
      </c>
      <c r="M102" s="69">
        <v>0</v>
      </c>
      <c r="N102" s="79">
        <f t="shared" si="15"/>
        <v>176212.73</v>
      </c>
      <c r="O102" s="71">
        <f t="shared" si="15"/>
        <v>251212.73</v>
      </c>
      <c r="P102" s="71">
        <f t="shared" si="15"/>
        <v>40000</v>
      </c>
      <c r="Q102" s="71">
        <f t="shared" si="15"/>
        <v>0</v>
      </c>
    </row>
    <row r="103" spans="1:17" ht="15.75" thickBot="1" x14ac:dyDescent="0.3">
      <c r="A103" s="64"/>
      <c r="B103" s="65"/>
      <c r="C103" s="66"/>
      <c r="D103" s="73"/>
      <c r="E103" s="73"/>
      <c r="F103" s="106" t="s">
        <v>88</v>
      </c>
      <c r="G103" s="106"/>
      <c r="H103" s="106"/>
      <c r="I103" s="106"/>
      <c r="J103" s="67">
        <v>10</v>
      </c>
      <c r="K103" s="67">
        <v>1</v>
      </c>
      <c r="L103" s="68">
        <v>6300000000</v>
      </c>
      <c r="M103" s="69">
        <v>0</v>
      </c>
      <c r="N103" s="79">
        <f t="shared" si="15"/>
        <v>176212.73</v>
      </c>
      <c r="O103" s="71">
        <f>O105</f>
        <v>251212.73</v>
      </c>
      <c r="P103" s="71">
        <f>P105</f>
        <v>40000</v>
      </c>
      <c r="Q103" s="71">
        <f>Q105</f>
        <v>0</v>
      </c>
    </row>
    <row r="104" spans="1:17" ht="15.75" thickBot="1" x14ac:dyDescent="0.3">
      <c r="A104" s="64"/>
      <c r="B104" s="65"/>
      <c r="C104" s="66"/>
      <c r="D104" s="73"/>
      <c r="E104" s="73"/>
      <c r="F104" s="106" t="s">
        <v>42</v>
      </c>
      <c r="G104" s="106"/>
      <c r="H104" s="106"/>
      <c r="I104" s="106"/>
      <c r="J104" s="67">
        <v>10</v>
      </c>
      <c r="K104" s="67">
        <v>1</v>
      </c>
      <c r="L104" s="68">
        <v>6340000000</v>
      </c>
      <c r="M104" s="69">
        <v>0</v>
      </c>
      <c r="N104" s="79">
        <f>N105</f>
        <v>176212.73</v>
      </c>
      <c r="O104" s="71">
        <f>O105</f>
        <v>251212.73</v>
      </c>
      <c r="P104" s="71">
        <f>P105</f>
        <v>40000</v>
      </c>
      <c r="Q104" s="71">
        <f>Q105</f>
        <v>0</v>
      </c>
    </row>
    <row r="105" spans="1:17" ht="15.75" thickBot="1" x14ac:dyDescent="0.3">
      <c r="A105" s="64"/>
      <c r="B105" s="65"/>
      <c r="C105" s="66"/>
      <c r="D105" s="73"/>
      <c r="E105" s="73"/>
      <c r="F105" s="106" t="s">
        <v>61</v>
      </c>
      <c r="G105" s="106"/>
      <c r="H105" s="106"/>
      <c r="I105" s="106"/>
      <c r="J105" s="67">
        <v>10</v>
      </c>
      <c r="K105" s="67">
        <v>1</v>
      </c>
      <c r="L105" s="68">
        <v>6340500000</v>
      </c>
      <c r="M105" s="69">
        <v>0</v>
      </c>
      <c r="N105" s="79">
        <f>N107</f>
        <v>176212.73</v>
      </c>
      <c r="O105" s="71">
        <f>O107</f>
        <v>251212.73</v>
      </c>
      <c r="P105" s="71">
        <f>P107</f>
        <v>40000</v>
      </c>
      <c r="Q105" s="71">
        <f>Q107</f>
        <v>0</v>
      </c>
    </row>
    <row r="106" spans="1:17" ht="15.75" thickBot="1" x14ac:dyDescent="0.3">
      <c r="A106" s="64"/>
      <c r="B106" s="65"/>
      <c r="C106" s="66"/>
      <c r="D106" s="73"/>
      <c r="E106" s="73"/>
      <c r="F106" s="107" t="s">
        <v>89</v>
      </c>
      <c r="G106" s="108"/>
      <c r="H106" s="108"/>
      <c r="I106" s="109"/>
      <c r="J106" s="67">
        <v>10</v>
      </c>
      <c r="K106" s="67">
        <v>1</v>
      </c>
      <c r="L106" s="68">
        <v>6340525050</v>
      </c>
      <c r="M106" s="69">
        <v>0</v>
      </c>
      <c r="N106" s="79">
        <f>N107</f>
        <v>176212.73</v>
      </c>
      <c r="O106" s="71">
        <f>O107</f>
        <v>251212.73</v>
      </c>
      <c r="P106" s="71">
        <f>P107</f>
        <v>40000</v>
      </c>
      <c r="Q106" s="71">
        <f>Q107</f>
        <v>0</v>
      </c>
    </row>
    <row r="107" spans="1:17" ht="15.75" thickBot="1" x14ac:dyDescent="0.3">
      <c r="A107" s="64"/>
      <c r="B107" s="65"/>
      <c r="C107" s="66"/>
      <c r="D107" s="73"/>
      <c r="E107" s="73"/>
      <c r="F107" s="106" t="s">
        <v>90</v>
      </c>
      <c r="G107" s="106"/>
      <c r="H107" s="106"/>
      <c r="I107" s="106"/>
      <c r="J107" s="67">
        <v>10</v>
      </c>
      <c r="K107" s="67">
        <v>1</v>
      </c>
      <c r="L107" s="68">
        <v>6340525050</v>
      </c>
      <c r="M107" s="69">
        <v>310</v>
      </c>
      <c r="N107" s="79">
        <v>176212.73</v>
      </c>
      <c r="O107" s="71">
        <v>251212.73</v>
      </c>
      <c r="P107" s="71">
        <v>40000</v>
      </c>
      <c r="Q107" s="71">
        <v>0</v>
      </c>
    </row>
    <row r="108" spans="1:17" ht="15.75" thickBot="1" x14ac:dyDescent="0.3">
      <c r="A108" s="80"/>
      <c r="B108" s="80"/>
      <c r="C108" s="80"/>
      <c r="D108" s="80"/>
      <c r="E108" s="80"/>
      <c r="F108" s="110" t="s">
        <v>34</v>
      </c>
      <c r="G108" s="110"/>
      <c r="H108" s="110"/>
      <c r="I108" s="110"/>
      <c r="J108" s="67"/>
      <c r="K108" s="81"/>
      <c r="L108" s="82"/>
      <c r="M108" s="82"/>
      <c r="N108" s="82">
        <v>557592.06999999995</v>
      </c>
      <c r="O108" s="63">
        <f>O11+O44+O52+O65+O78+O90+O101</f>
        <v>8402624.25</v>
      </c>
      <c r="P108" s="63">
        <f>P10+P11+P44+P52+P65+P78+P90+P101</f>
        <v>7025500</v>
      </c>
      <c r="Q108" s="63">
        <f>Q10+Q11+Q44+Q52+Q65+Q78+Q90+Q101</f>
        <v>7180400</v>
      </c>
    </row>
  </sheetData>
  <mergeCells count="107">
    <mergeCell ref="A7:M7"/>
    <mergeCell ref="A9:I9"/>
    <mergeCell ref="F10:I10"/>
    <mergeCell ref="A11:I11"/>
    <mergeCell ref="C12:I12"/>
    <mergeCell ref="D13:I13"/>
    <mergeCell ref="M1:Q1"/>
    <mergeCell ref="M2:Q2"/>
    <mergeCell ref="M3:Q3"/>
    <mergeCell ref="M4:Q4"/>
    <mergeCell ref="J5:L5"/>
    <mergeCell ref="A6:Q6"/>
    <mergeCell ref="F20:I20"/>
    <mergeCell ref="D21:I21"/>
    <mergeCell ref="E22:I22"/>
    <mergeCell ref="F23:I23"/>
    <mergeCell ref="F24:I24"/>
    <mergeCell ref="F25:I25"/>
    <mergeCell ref="F14:I14"/>
    <mergeCell ref="E15:I15"/>
    <mergeCell ref="E16:I16"/>
    <mergeCell ref="E17:I17"/>
    <mergeCell ref="E18:I18"/>
    <mergeCell ref="C19:I19"/>
    <mergeCell ref="F32:I32"/>
    <mergeCell ref="F33:I33"/>
    <mergeCell ref="F34:I34"/>
    <mergeCell ref="F35:I35"/>
    <mergeCell ref="F36:I36"/>
    <mergeCell ref="F37:I37"/>
    <mergeCell ref="F26:I26"/>
    <mergeCell ref="F27:I27"/>
    <mergeCell ref="F28:I28"/>
    <mergeCell ref="F29:I29"/>
    <mergeCell ref="F30:I30"/>
    <mergeCell ref="F31:I31"/>
    <mergeCell ref="A44:I44"/>
    <mergeCell ref="C45:I45"/>
    <mergeCell ref="D46:I46"/>
    <mergeCell ref="F47:I47"/>
    <mergeCell ref="E48:I48"/>
    <mergeCell ref="F49:I49"/>
    <mergeCell ref="F38:I38"/>
    <mergeCell ref="F39:I39"/>
    <mergeCell ref="F40:I40"/>
    <mergeCell ref="F41:I41"/>
    <mergeCell ref="F42:I42"/>
    <mergeCell ref="F43:I43"/>
    <mergeCell ref="E56:I56"/>
    <mergeCell ref="F57:I57"/>
    <mergeCell ref="F58:I58"/>
    <mergeCell ref="F59:I59"/>
    <mergeCell ref="F60:I60"/>
    <mergeCell ref="F61:I61"/>
    <mergeCell ref="F50:I50"/>
    <mergeCell ref="F51:I51"/>
    <mergeCell ref="A52:I52"/>
    <mergeCell ref="C53:I53"/>
    <mergeCell ref="D54:I54"/>
    <mergeCell ref="F55:I55"/>
    <mergeCell ref="F68:I68"/>
    <mergeCell ref="D69:I69"/>
    <mergeCell ref="E70:I70"/>
    <mergeCell ref="F71:I71"/>
    <mergeCell ref="F72:I72"/>
    <mergeCell ref="F73:I73"/>
    <mergeCell ref="F62:I62"/>
    <mergeCell ref="F63:I63"/>
    <mergeCell ref="F64:I64"/>
    <mergeCell ref="A65:I65"/>
    <mergeCell ref="F66:I66"/>
    <mergeCell ref="C67:I67"/>
    <mergeCell ref="F80:I80"/>
    <mergeCell ref="F81:I81"/>
    <mergeCell ref="F82:I82"/>
    <mergeCell ref="F83:I83"/>
    <mergeCell ref="C84:I84"/>
    <mergeCell ref="D85:I85"/>
    <mergeCell ref="F74:I74"/>
    <mergeCell ref="F75:I75"/>
    <mergeCell ref="F76:I76"/>
    <mergeCell ref="F77:I77"/>
    <mergeCell ref="A78:I78"/>
    <mergeCell ref="F79:I79"/>
    <mergeCell ref="D92:I92"/>
    <mergeCell ref="F93:I93"/>
    <mergeCell ref="E94:I94"/>
    <mergeCell ref="F95:I95"/>
    <mergeCell ref="F96:I96"/>
    <mergeCell ref="F97:I97"/>
    <mergeCell ref="F86:I86"/>
    <mergeCell ref="E87:I87"/>
    <mergeCell ref="F88:I88"/>
    <mergeCell ref="F89:I89"/>
    <mergeCell ref="A90:I90"/>
    <mergeCell ref="C91:I91"/>
    <mergeCell ref="F104:I104"/>
    <mergeCell ref="F105:I105"/>
    <mergeCell ref="F106:I106"/>
    <mergeCell ref="F107:I107"/>
    <mergeCell ref="F108:I108"/>
    <mergeCell ref="E98:I98"/>
    <mergeCell ref="F99:I99"/>
    <mergeCell ref="F100:I100"/>
    <mergeCell ref="F101:I101"/>
    <mergeCell ref="F102:I102"/>
    <mergeCell ref="F103:I10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3</vt:lpstr>
      <vt:lpstr>приложение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2024-03-06T06:52:23Z</dcterms:created>
  <dcterms:modified xsi:type="dcterms:W3CDTF">2024-03-06T06:54:21Z</dcterms:modified>
</cp:coreProperties>
</file>