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Надежда\Downloads\"/>
    </mc:Choice>
  </mc:AlternateContent>
  <bookViews>
    <workbookView xWindow="0" yWindow="0" windowWidth="19440" windowHeight="11760"/>
  </bookViews>
  <sheets>
    <sheet name="Прил.2" sheetId="10" r:id="rId1"/>
    <sheet name="Прил.3" sheetId="11" r:id="rId2"/>
    <sheet name="Прил.4" sheetId="12" r:id="rId3"/>
    <sheet name="Прил.5" sheetId="13" r:id="rId4"/>
    <sheet name="Прил.6" sheetId="14" r:id="rId5"/>
    <sheet name="Прил.7" sheetId="15" r:id="rId6"/>
    <sheet name="Прил.8" sheetId="16" r:id="rId7"/>
    <sheet name="Прил.9" sheetId="17" r:id="rId8"/>
  </sheets>
  <definedNames>
    <definedName name="__bookmark_1">#REF!</definedName>
    <definedName name="__bookmark_2">#REF!</definedName>
    <definedName name="__bookmark_4">#REF!</definedName>
    <definedName name="__bookmark_5">#REF!</definedName>
    <definedName name="__bookmark_6">#REF!</definedName>
    <definedName name="_xlnm.Print_Titles" localSheetId="7">Прил.9!$8:$9</definedName>
    <definedName name="_xlnm.Print_Area" localSheetId="7">Прил.9!$A$1:$C$42</definedName>
  </definedNames>
  <calcPr calcId="152511"/>
</workbook>
</file>

<file path=xl/calcChain.xml><?xml version="1.0" encoding="utf-8"?>
<calcChain xmlns="http://schemas.openxmlformats.org/spreadsheetml/2006/main">
  <c r="F50" i="16" l="1"/>
  <c r="E50" i="16"/>
  <c r="D50" i="16"/>
  <c r="C50" i="16"/>
  <c r="F41" i="16"/>
  <c r="E41" i="16"/>
  <c r="D41" i="16"/>
  <c r="C41" i="16"/>
  <c r="F32" i="16"/>
  <c r="E32" i="16"/>
  <c r="D32" i="16"/>
  <c r="C32" i="16"/>
  <c r="F23" i="16"/>
  <c r="E23" i="16"/>
  <c r="D23" i="16"/>
  <c r="C23" i="16"/>
  <c r="F12" i="16"/>
  <c r="E12" i="16"/>
  <c r="D12" i="16"/>
  <c r="C12" i="16"/>
  <c r="V16" i="14"/>
  <c r="V15" i="14" s="1"/>
  <c r="T17" i="14"/>
  <c r="T16" i="14" s="1"/>
  <c r="T15" i="14" s="1"/>
  <c r="U17" i="14"/>
  <c r="U16" i="14" s="1"/>
  <c r="U15" i="14" s="1"/>
  <c r="V17" i="14"/>
  <c r="T18" i="14"/>
  <c r="U18" i="14"/>
  <c r="V18" i="14"/>
  <c r="T20" i="14"/>
  <c r="U20" i="14"/>
  <c r="V20" i="14"/>
  <c r="V21" i="14"/>
  <c r="T22" i="14"/>
  <c r="T21" i="14" s="1"/>
  <c r="U22" i="14"/>
  <c r="U21" i="14" s="1"/>
  <c r="V22" i="14"/>
  <c r="V26" i="14"/>
  <c r="V25" i="14" s="1"/>
  <c r="V24" i="14" s="1"/>
  <c r="T27" i="14"/>
  <c r="T26" i="14" s="1"/>
  <c r="T25" i="14" s="1"/>
  <c r="T24" i="14" s="1"/>
  <c r="U27" i="14"/>
  <c r="U26" i="14" s="1"/>
  <c r="U25" i="14" s="1"/>
  <c r="U24" i="14" s="1"/>
  <c r="V27" i="14"/>
  <c r="V30" i="14"/>
  <c r="V29" i="14" s="1"/>
  <c r="V31" i="14"/>
  <c r="T32" i="14"/>
  <c r="T31" i="14" s="1"/>
  <c r="T30" i="14" s="1"/>
  <c r="T29" i="14" s="1"/>
  <c r="U32" i="14"/>
  <c r="U31" i="14" s="1"/>
  <c r="U30" i="14" s="1"/>
  <c r="U29" i="14" s="1"/>
  <c r="V32" i="14"/>
  <c r="T36" i="14"/>
  <c r="T35" i="14" s="1"/>
  <c r="V36" i="14"/>
  <c r="V35" i="14" s="1"/>
  <c r="V34" i="14" s="1"/>
  <c r="T37" i="14"/>
  <c r="U37" i="14"/>
  <c r="U36" i="14" s="1"/>
  <c r="U35" i="14" s="1"/>
  <c r="U34" i="14" s="1"/>
  <c r="V37" i="14"/>
  <c r="V39" i="14"/>
  <c r="U40" i="14"/>
  <c r="U39" i="14" s="1"/>
  <c r="V40" i="14"/>
  <c r="T41" i="14"/>
  <c r="T40" i="14" s="1"/>
  <c r="T39" i="14" s="1"/>
  <c r="U41" i="14"/>
  <c r="T45" i="14"/>
  <c r="T44" i="14" s="1"/>
  <c r="T43" i="14" s="1"/>
  <c r="U49" i="14"/>
  <c r="U48" i="14" s="1"/>
  <c r="T50" i="14"/>
  <c r="T49" i="14" s="1"/>
  <c r="T48" i="14" s="1"/>
  <c r="U50" i="14"/>
  <c r="V50" i="14"/>
  <c r="V49" i="14" s="1"/>
  <c r="V48" i="14" s="1"/>
  <c r="V53" i="14"/>
  <c r="V52" i="14" s="1"/>
  <c r="T54" i="14"/>
  <c r="T53" i="14" s="1"/>
  <c r="T52" i="14" s="1"/>
  <c r="U54" i="14"/>
  <c r="U53" i="14" s="1"/>
  <c r="U52" i="14" s="1"/>
  <c r="V54" i="14"/>
  <c r="U59" i="14"/>
  <c r="U58" i="14" s="1"/>
  <c r="T60" i="14"/>
  <c r="T59" i="14" s="1"/>
  <c r="T58" i="14" s="1"/>
  <c r="U60" i="14"/>
  <c r="V60" i="14"/>
  <c r="V59" i="14" s="1"/>
  <c r="V58" i="14" s="1"/>
  <c r="T63" i="14"/>
  <c r="T62" i="14" s="1"/>
  <c r="V63" i="14"/>
  <c r="V62" i="14" s="1"/>
  <c r="T64" i="14"/>
  <c r="U64" i="14"/>
  <c r="U63" i="14" s="1"/>
  <c r="U62" i="14" s="1"/>
  <c r="V64" i="14"/>
  <c r="U67" i="14"/>
  <c r="U66" i="14" s="1"/>
  <c r="T68" i="14"/>
  <c r="T67" i="14" s="1"/>
  <c r="T66" i="14" s="1"/>
  <c r="U68" i="14"/>
  <c r="V68" i="14"/>
  <c r="V67" i="14" s="1"/>
  <c r="V66" i="14" s="1"/>
  <c r="T71" i="14"/>
  <c r="T70" i="14" s="1"/>
  <c r="V71" i="14"/>
  <c r="V70" i="14" s="1"/>
  <c r="T72" i="14"/>
  <c r="U72" i="14"/>
  <c r="U71" i="14" s="1"/>
  <c r="U70" i="14" s="1"/>
  <c r="V72" i="14"/>
  <c r="U75" i="14"/>
  <c r="U74" i="14" s="1"/>
  <c r="T76" i="14"/>
  <c r="T75" i="14" s="1"/>
  <c r="T74" i="14" s="1"/>
  <c r="U76" i="14"/>
  <c r="V76" i="14"/>
  <c r="V75" i="14" s="1"/>
  <c r="V74" i="14" s="1"/>
  <c r="T80" i="14"/>
  <c r="T79" i="14" s="1"/>
  <c r="V80" i="14"/>
  <c r="V79" i="14" s="1"/>
  <c r="T81" i="14"/>
  <c r="U81" i="14"/>
  <c r="U80" i="14" s="1"/>
  <c r="U79" i="14" s="1"/>
  <c r="V81" i="14"/>
  <c r="T85" i="14"/>
  <c r="T84" i="14" s="1"/>
  <c r="T83" i="14" s="1"/>
  <c r="V86" i="14"/>
  <c r="V85" i="14" s="1"/>
  <c r="V84" i="14" s="1"/>
  <c r="V83" i="14" s="1"/>
  <c r="U87" i="14"/>
  <c r="U86" i="14" s="1"/>
  <c r="U85" i="14" s="1"/>
  <c r="U84" i="14" s="1"/>
  <c r="U83" i="14" s="1"/>
  <c r="V87" i="14"/>
  <c r="T47" i="14" l="1"/>
  <c r="T14" i="14" s="1"/>
  <c r="T13" i="14" s="1"/>
  <c r="T91" i="14" s="1"/>
  <c r="T34" i="14"/>
  <c r="U47" i="14"/>
  <c r="U14" i="14"/>
  <c r="U13" i="14" s="1"/>
  <c r="U91" i="14" s="1"/>
  <c r="V47" i="14"/>
  <c r="V14" i="14"/>
  <c r="V13" i="14" s="1"/>
  <c r="V91" i="14" s="1"/>
  <c r="Z19" i="13"/>
  <c r="Z18" i="13" s="1"/>
  <c r="Y20" i="13"/>
  <c r="Y19" i="13" s="1"/>
  <c r="Y18" i="13" s="1"/>
  <c r="Z20" i="13"/>
  <c r="AA20" i="13"/>
  <c r="AA19" i="13" s="1"/>
  <c r="AA18" i="13" s="1"/>
  <c r="Y28" i="13"/>
  <c r="Y27" i="13" s="1"/>
  <c r="Y26" i="13" s="1"/>
  <c r="Z28" i="13"/>
  <c r="Z27" i="13" s="1"/>
  <c r="Z26" i="13" s="1"/>
  <c r="AA28" i="13"/>
  <c r="AA27" i="13" s="1"/>
  <c r="AA26" i="13" s="1"/>
  <c r="Y32" i="13"/>
  <c r="Z32" i="13"/>
  <c r="AA32" i="13"/>
  <c r="Y35" i="13"/>
  <c r="Z35" i="13"/>
  <c r="AA35" i="13"/>
  <c r="Y37" i="13"/>
  <c r="Z37" i="13"/>
  <c r="AA37" i="13"/>
  <c r="Y39" i="13"/>
  <c r="Z39" i="13"/>
  <c r="AA39" i="13"/>
  <c r="Y44" i="13"/>
  <c r="Y43" i="13" s="1"/>
  <c r="Y45" i="13"/>
  <c r="Z45" i="13"/>
  <c r="Z44" i="13" s="1"/>
  <c r="AA45" i="13"/>
  <c r="AA44" i="13" s="1"/>
  <c r="Y49" i="13"/>
  <c r="Y50" i="13"/>
  <c r="Y48" i="13" s="1"/>
  <c r="Y47" i="13" s="1"/>
  <c r="Z50" i="13"/>
  <c r="Z49" i="13" s="1"/>
  <c r="Z48" i="13" s="1"/>
  <c r="Z47" i="13" s="1"/>
  <c r="AA50" i="13"/>
  <c r="AA49" i="13" s="1"/>
  <c r="AA48" i="13" s="1"/>
  <c r="AA47" i="13" s="1"/>
  <c r="AA56" i="13"/>
  <c r="AA55" i="13" s="1"/>
  <c r="AA54" i="13" s="1"/>
  <c r="Y57" i="13"/>
  <c r="Y56" i="13" s="1"/>
  <c r="Z57" i="13"/>
  <c r="Z56" i="13" s="1"/>
  <c r="AA57" i="13"/>
  <c r="Z64" i="13"/>
  <c r="Z63" i="13" s="1"/>
  <c r="Y65" i="13"/>
  <c r="Y64" i="13" s="1"/>
  <c r="Y63" i="13" s="1"/>
  <c r="Z65" i="13"/>
  <c r="AA65" i="13"/>
  <c r="AA64" i="13" s="1"/>
  <c r="AA63" i="13" s="1"/>
  <c r="Y68" i="13"/>
  <c r="Z68" i="13"/>
  <c r="AA68" i="13"/>
  <c r="Z75" i="13"/>
  <c r="Z74" i="13" s="1"/>
  <c r="Y76" i="13"/>
  <c r="Y75" i="13" s="1"/>
  <c r="Y74" i="13" s="1"/>
  <c r="Z76" i="13"/>
  <c r="AA76" i="13"/>
  <c r="AA75" i="13" s="1"/>
  <c r="AA74" i="13" s="1"/>
  <c r="Y81" i="13"/>
  <c r="Y80" i="13" s="1"/>
  <c r="Y79" i="13" s="1"/>
  <c r="Y78" i="13" s="1"/>
  <c r="Y83" i="13"/>
  <c r="Z83" i="13"/>
  <c r="Z82" i="13" s="1"/>
  <c r="Z81" i="13" s="1"/>
  <c r="Z80" i="13" s="1"/>
  <c r="Z79" i="13" s="1"/>
  <c r="Z78" i="13" s="1"/>
  <c r="AA83" i="13"/>
  <c r="AA82" i="13" s="1"/>
  <c r="AA81" i="13" s="1"/>
  <c r="AA80" i="13" s="1"/>
  <c r="AA79" i="13" s="1"/>
  <c r="AA78" i="13" s="1"/>
  <c r="Y91" i="13"/>
  <c r="Y90" i="13" s="1"/>
  <c r="Y89" i="13" s="1"/>
  <c r="Z91" i="13"/>
  <c r="Z90" i="13" s="1"/>
  <c r="Z89" i="13" s="1"/>
  <c r="AA91" i="13"/>
  <c r="AA90" i="13" s="1"/>
  <c r="AA89" i="13" s="1"/>
  <c r="AA99" i="13"/>
  <c r="AA98" i="13" s="1"/>
  <c r="Y100" i="13"/>
  <c r="Y99" i="13" s="1"/>
  <c r="Y98" i="13" s="1"/>
  <c r="Z100" i="13"/>
  <c r="Z99" i="13" s="1"/>
  <c r="Z98" i="13" s="1"/>
  <c r="AA100" i="13"/>
  <c r="O107" i="13"/>
  <c r="Y107" i="13"/>
  <c r="Y106" i="13" s="1"/>
  <c r="Z107" i="13"/>
  <c r="Z106" i="13" s="1"/>
  <c r="AA107" i="13"/>
  <c r="Y109" i="13"/>
  <c r="Z109" i="13"/>
  <c r="Y110" i="13"/>
  <c r="Z110" i="13"/>
  <c r="AA110" i="13"/>
  <c r="AA109" i="13" s="1"/>
  <c r="O113" i="13"/>
  <c r="Y113" i="13"/>
  <c r="Z113" i="13"/>
  <c r="AA113" i="13"/>
  <c r="Y120" i="13"/>
  <c r="Y119" i="13" s="1"/>
  <c r="Y121" i="13"/>
  <c r="Z121" i="13"/>
  <c r="Z120" i="13" s="1"/>
  <c r="Z119" i="13" s="1"/>
  <c r="AA121" i="13"/>
  <c r="AA120" i="13" s="1"/>
  <c r="AA119" i="13" s="1"/>
  <c r="Z105" i="13" l="1"/>
  <c r="Z103" i="13"/>
  <c r="Z102" i="13" s="1"/>
  <c r="Z104" i="13"/>
  <c r="Z87" i="13"/>
  <c r="Z86" i="13"/>
  <c r="Z85" i="13" s="1"/>
  <c r="Z88" i="13"/>
  <c r="Y118" i="13"/>
  <c r="Y117" i="13"/>
  <c r="Y116" i="13"/>
  <c r="Y115" i="13" s="1"/>
  <c r="Y96" i="13"/>
  <c r="Y95" i="13"/>
  <c r="Y94" i="13" s="1"/>
  <c r="Y97" i="13"/>
  <c r="AA60" i="13"/>
  <c r="AA59" i="13" s="1"/>
  <c r="AA61" i="13"/>
  <c r="AA62" i="13"/>
  <c r="AA41" i="13"/>
  <c r="AA43" i="13"/>
  <c r="AA42" i="13"/>
  <c r="AA117" i="13"/>
  <c r="AA116" i="13"/>
  <c r="AA115" i="13" s="1"/>
  <c r="AA118" i="13"/>
  <c r="AA97" i="13"/>
  <c r="AA96" i="13"/>
  <c r="AA95" i="13"/>
  <c r="AA94" i="13" s="1"/>
  <c r="AA71" i="13"/>
  <c r="AA70" i="13" s="1"/>
  <c r="AA73" i="13"/>
  <c r="AA72" i="13"/>
  <c r="Z55" i="13"/>
  <c r="Z54" i="13" s="1"/>
  <c r="Z53" i="13"/>
  <c r="Z52" i="13" s="1"/>
  <c r="Z43" i="13"/>
  <c r="Z41" i="13"/>
  <c r="Z42" i="13"/>
  <c r="Z24" i="13"/>
  <c r="Z23" i="13"/>
  <c r="Z25" i="13"/>
  <c r="Y17" i="13"/>
  <c r="Y16" i="13"/>
  <c r="Y15" i="13"/>
  <c r="Z97" i="13"/>
  <c r="Z96" i="13"/>
  <c r="Z95" i="13"/>
  <c r="Z94" i="13" s="1"/>
  <c r="Y73" i="13"/>
  <c r="Y72" i="13"/>
  <c r="Y71" i="13"/>
  <c r="Y70" i="13" s="1"/>
  <c r="Z62" i="13"/>
  <c r="Z60" i="13"/>
  <c r="Z59" i="13" s="1"/>
  <c r="Z61" i="13"/>
  <c r="AA15" i="13"/>
  <c r="AA16" i="13"/>
  <c r="AA17" i="13"/>
  <c r="Y105" i="13"/>
  <c r="Y104" i="13"/>
  <c r="Y103" i="13"/>
  <c r="Y102" i="13" s="1"/>
  <c r="Y87" i="13"/>
  <c r="Y86" i="13" s="1"/>
  <c r="Y85" i="13" s="1"/>
  <c r="Y88" i="13"/>
  <c r="Z73" i="13"/>
  <c r="Z71" i="13"/>
  <c r="Z70" i="13" s="1"/>
  <c r="Z72" i="13"/>
  <c r="AA25" i="13"/>
  <c r="AA24" i="13"/>
  <c r="AA23" i="13"/>
  <c r="Z116" i="13"/>
  <c r="Z115" i="13" s="1"/>
  <c r="Z118" i="13"/>
  <c r="Z117" i="13"/>
  <c r="AA106" i="13"/>
  <c r="AA88" i="13"/>
  <c r="AA87" i="13"/>
  <c r="AA86" i="13"/>
  <c r="AA85" i="13" s="1"/>
  <c r="Y62" i="13"/>
  <c r="Y61" i="13"/>
  <c r="Y60" i="13"/>
  <c r="Y59" i="13" s="1"/>
  <c r="Y53" i="13"/>
  <c r="Y52" i="13" s="1"/>
  <c r="Y55" i="13"/>
  <c r="Y54" i="13" s="1"/>
  <c r="Y23" i="13"/>
  <c r="Y24" i="13"/>
  <c r="Y25" i="13"/>
  <c r="Z17" i="13"/>
  <c r="Z16" i="13"/>
  <c r="Z15" i="13"/>
  <c r="Z14" i="13" s="1"/>
  <c r="Z13" i="13" s="1"/>
  <c r="Z123" i="13" s="1"/>
  <c r="AA53" i="13"/>
  <c r="AA52" i="13" s="1"/>
  <c r="Y41" i="13"/>
  <c r="Y42" i="13"/>
  <c r="P98" i="12"/>
  <c r="O98" i="12"/>
  <c r="N98" i="12"/>
  <c r="P97" i="12"/>
  <c r="P95" i="12" s="1"/>
  <c r="P94" i="12" s="1"/>
  <c r="P93" i="12" s="1"/>
  <c r="O97" i="12"/>
  <c r="O95" i="12" s="1"/>
  <c r="O94" i="12" s="1"/>
  <c r="O93" i="12" s="1"/>
  <c r="N97" i="12"/>
  <c r="N96" i="12"/>
  <c r="N95" i="12"/>
  <c r="N94" i="12" s="1"/>
  <c r="N93" i="12" s="1"/>
  <c r="P91" i="12"/>
  <c r="O91" i="12"/>
  <c r="N91" i="12"/>
  <c r="L91" i="12"/>
  <c r="P89" i="12"/>
  <c r="O89" i="12"/>
  <c r="O86" i="12" s="1"/>
  <c r="N89" i="12"/>
  <c r="P87" i="12"/>
  <c r="O87" i="12"/>
  <c r="N87" i="12"/>
  <c r="N86" i="12" s="1"/>
  <c r="P86" i="12"/>
  <c r="P84" i="12" s="1"/>
  <c r="P83" i="12" s="1"/>
  <c r="P82" i="12" s="1"/>
  <c r="P80" i="12"/>
  <c r="P79" i="12" s="1"/>
  <c r="O80" i="12"/>
  <c r="O79" i="12" s="1"/>
  <c r="N80" i="12"/>
  <c r="N79" i="12"/>
  <c r="N78" i="12" s="1"/>
  <c r="P73" i="12"/>
  <c r="O73" i="12"/>
  <c r="N73" i="12"/>
  <c r="N72" i="12" s="1"/>
  <c r="N71" i="12" s="1"/>
  <c r="N70" i="12" s="1"/>
  <c r="N69" i="12" s="1"/>
  <c r="N68" i="12" s="1"/>
  <c r="P72" i="12"/>
  <c r="P70" i="12" s="1"/>
  <c r="P69" i="12" s="1"/>
  <c r="P68" i="12" s="1"/>
  <c r="O72" i="12"/>
  <c r="O71" i="12"/>
  <c r="O70" i="12"/>
  <c r="O69" i="12" s="1"/>
  <c r="O68" i="12" s="1"/>
  <c r="P66" i="12"/>
  <c r="P65" i="12" s="1"/>
  <c r="P64" i="12" s="1"/>
  <c r="O66" i="12"/>
  <c r="O65" i="12" s="1"/>
  <c r="O64" i="12" s="1"/>
  <c r="N66" i="12"/>
  <c r="N65" i="12"/>
  <c r="N64" i="12" s="1"/>
  <c r="P60" i="12"/>
  <c r="O60" i="12"/>
  <c r="O59" i="12" s="1"/>
  <c r="N60" i="12"/>
  <c r="N59" i="12" s="1"/>
  <c r="P59" i="12"/>
  <c r="P58" i="12"/>
  <c r="P57" i="12"/>
  <c r="P56" i="12" s="1"/>
  <c r="P52" i="12"/>
  <c r="P51" i="12" s="1"/>
  <c r="O52" i="12"/>
  <c r="N52" i="12"/>
  <c r="O51" i="12"/>
  <c r="O50" i="12" s="1"/>
  <c r="N51" i="12"/>
  <c r="N50" i="12"/>
  <c r="N49" i="12"/>
  <c r="N48" i="12" s="1"/>
  <c r="N47" i="12" s="1"/>
  <c r="P45" i="12"/>
  <c r="P44" i="12" s="1"/>
  <c r="P43" i="12" s="1"/>
  <c r="O45" i="12"/>
  <c r="O44" i="12" s="1"/>
  <c r="O43" i="12" s="1"/>
  <c r="N45" i="12"/>
  <c r="N42" i="12" s="1"/>
  <c r="P42" i="12"/>
  <c r="O42" i="12"/>
  <c r="P41" i="12"/>
  <c r="O41" i="12"/>
  <c r="N41" i="12"/>
  <c r="P39" i="12"/>
  <c r="O39" i="12"/>
  <c r="O38" i="12" s="1"/>
  <c r="N39" i="12"/>
  <c r="N37" i="12" s="1"/>
  <c r="N36" i="12" s="1"/>
  <c r="P38" i="12"/>
  <c r="P37" i="12"/>
  <c r="P36" i="12" s="1"/>
  <c r="O37" i="12"/>
  <c r="O36" i="12" s="1"/>
  <c r="P34" i="12"/>
  <c r="O34" i="12"/>
  <c r="N34" i="12"/>
  <c r="L34" i="12"/>
  <c r="P33" i="12"/>
  <c r="O33" i="12"/>
  <c r="O32" i="12" s="1"/>
  <c r="N33" i="12"/>
  <c r="N31" i="12" s="1"/>
  <c r="N30" i="12" s="1"/>
  <c r="P32" i="12"/>
  <c r="P31" i="12"/>
  <c r="P30" i="12" s="1"/>
  <c r="O31" i="12"/>
  <c r="O30" i="12" s="1"/>
  <c r="P28" i="12"/>
  <c r="O28" i="12"/>
  <c r="N28" i="12"/>
  <c r="P26" i="12"/>
  <c r="O26" i="12"/>
  <c r="N26" i="12"/>
  <c r="P22" i="12"/>
  <c r="P21" i="12" s="1"/>
  <c r="O22" i="12"/>
  <c r="O21" i="12" s="1"/>
  <c r="N22" i="12"/>
  <c r="N21" i="12"/>
  <c r="N19" i="12" s="1"/>
  <c r="N18" i="12" s="1"/>
  <c r="P16" i="12"/>
  <c r="O16" i="12"/>
  <c r="O15" i="12" s="1"/>
  <c r="N16" i="12"/>
  <c r="N15" i="12" s="1"/>
  <c r="P15" i="12"/>
  <c r="P14" i="12"/>
  <c r="P13" i="12"/>
  <c r="P12" i="12" s="1"/>
  <c r="P28" i="11"/>
  <c r="O28" i="11"/>
  <c r="N28" i="11"/>
  <c r="P26" i="11"/>
  <c r="O26" i="11"/>
  <c r="N26" i="11"/>
  <c r="P24" i="11"/>
  <c r="O24" i="11"/>
  <c r="N24" i="11"/>
  <c r="P22" i="11"/>
  <c r="O22" i="11"/>
  <c r="N22" i="11"/>
  <c r="P19" i="11"/>
  <c r="O19" i="11"/>
  <c r="N19" i="11"/>
  <c r="P17" i="11"/>
  <c r="O17" i="11"/>
  <c r="N17" i="11"/>
  <c r="P11" i="11"/>
  <c r="P30" i="11" s="1"/>
  <c r="O11" i="11"/>
  <c r="O30" i="11" s="1"/>
  <c r="N11" i="11"/>
  <c r="N30" i="11" s="1"/>
  <c r="Y14" i="13" l="1"/>
  <c r="Y13" i="13" s="1"/>
  <c r="Y123" i="13" s="1"/>
  <c r="AA14" i="13"/>
  <c r="AA103" i="13"/>
  <c r="AA102" i="13" s="1"/>
  <c r="AA105" i="13"/>
  <c r="AA104" i="13"/>
  <c r="N13" i="12"/>
  <c r="N12" i="12" s="1"/>
  <c r="N11" i="12" s="1"/>
  <c r="N14" i="12"/>
  <c r="O63" i="12"/>
  <c r="O62" i="12"/>
  <c r="P78" i="12"/>
  <c r="P77" i="12"/>
  <c r="P76" i="12" s="1"/>
  <c r="P75" i="12" s="1"/>
  <c r="P11" i="12"/>
  <c r="O14" i="12"/>
  <c r="O13" i="12"/>
  <c r="O12" i="12" s="1"/>
  <c r="O11" i="12" s="1"/>
  <c r="O19" i="12"/>
  <c r="O18" i="12" s="1"/>
  <c r="O20" i="12"/>
  <c r="P63" i="12"/>
  <c r="P62" i="12"/>
  <c r="P55" i="12" s="1"/>
  <c r="O58" i="12"/>
  <c r="O57" i="12"/>
  <c r="O56" i="12" s="1"/>
  <c r="O55" i="12" s="1"/>
  <c r="P20" i="12"/>
  <c r="P19" i="12"/>
  <c r="P18" i="12" s="1"/>
  <c r="N62" i="12"/>
  <c r="N63" i="12"/>
  <c r="N85" i="12"/>
  <c r="N84" i="12"/>
  <c r="N83" i="12" s="1"/>
  <c r="N82" i="12" s="1"/>
  <c r="O84" i="12"/>
  <c r="O83" i="12" s="1"/>
  <c r="O82" i="12" s="1"/>
  <c r="O85" i="12"/>
  <c r="P49" i="12"/>
  <c r="P48" i="12" s="1"/>
  <c r="P47" i="12" s="1"/>
  <c r="P50" i="12"/>
  <c r="N57" i="12"/>
  <c r="N56" i="12" s="1"/>
  <c r="N55" i="12" s="1"/>
  <c r="N58" i="12"/>
  <c r="O77" i="12"/>
  <c r="O76" i="12" s="1"/>
  <c r="O75" i="12" s="1"/>
  <c r="O78" i="12"/>
  <c r="N20" i="12"/>
  <c r="P71" i="12"/>
  <c r="P85" i="12"/>
  <c r="O96" i="12"/>
  <c r="N32" i="12"/>
  <c r="N38" i="12"/>
  <c r="O49" i="12"/>
  <c r="O48" i="12" s="1"/>
  <c r="O47" i="12" s="1"/>
  <c r="N77" i="12"/>
  <c r="N76" i="12" s="1"/>
  <c r="N75" i="12" s="1"/>
  <c r="P96" i="12"/>
  <c r="N44" i="12"/>
  <c r="N43" i="12" s="1"/>
  <c r="AA13" i="13" l="1"/>
  <c r="AA123" i="13" s="1"/>
  <c r="P100" i="12"/>
  <c r="O100" i="12"/>
  <c r="N100" i="12"/>
  <c r="F33" i="10" l="1"/>
  <c r="F32" i="10" s="1"/>
  <c r="F27" i="10" s="1"/>
  <c r="E33" i="10"/>
  <c r="E32" i="10" s="1"/>
  <c r="D33" i="10"/>
  <c r="D32" i="10" s="1"/>
  <c r="D27" i="10" s="1"/>
  <c r="F60" i="10"/>
  <c r="F61" i="10"/>
  <c r="E61" i="10"/>
  <c r="E60" i="10" s="1"/>
  <c r="D61" i="10"/>
  <c r="D60" i="10" s="1"/>
  <c r="F57" i="10"/>
  <c r="E57" i="10"/>
  <c r="D58" i="10"/>
  <c r="D57" i="10" s="1"/>
  <c r="F55" i="10"/>
  <c r="E55" i="10"/>
  <c r="D55" i="10"/>
  <c r="D52" i="10" s="1"/>
  <c r="F53" i="10"/>
  <c r="F52" i="10" s="1"/>
  <c r="F51" i="10" s="1"/>
  <c r="F50" i="10" s="1"/>
  <c r="E53" i="10"/>
  <c r="D53" i="10"/>
  <c r="F48" i="10"/>
  <c r="F47" i="10" s="1"/>
  <c r="F46" i="10" s="1"/>
  <c r="E48" i="10"/>
  <c r="E47" i="10" s="1"/>
  <c r="E46" i="10" s="1"/>
  <c r="D47" i="10"/>
  <c r="D46" i="10" s="1"/>
  <c r="D48" i="10"/>
  <c r="F43" i="10"/>
  <c r="F44" i="10"/>
  <c r="E43" i="10"/>
  <c r="E44" i="10"/>
  <c r="D43" i="10"/>
  <c r="D44" i="10"/>
  <c r="F40" i="10"/>
  <c r="F41" i="10"/>
  <c r="E40" i="10"/>
  <c r="E39" i="10" s="1"/>
  <c r="E41" i="10"/>
  <c r="D40" i="10"/>
  <c r="D41" i="10"/>
  <c r="F36" i="10"/>
  <c r="F37" i="10"/>
  <c r="E36" i="10"/>
  <c r="E37" i="10"/>
  <c r="D36" i="10"/>
  <c r="D37" i="10"/>
  <c r="F30" i="10"/>
  <c r="F29" i="10" s="1"/>
  <c r="F28" i="10" s="1"/>
  <c r="E30" i="10"/>
  <c r="E29" i="10" s="1"/>
  <c r="E28" i="10" s="1"/>
  <c r="E27" i="10" s="1"/>
  <c r="D30" i="10"/>
  <c r="D29" i="10" s="1"/>
  <c r="D28" i="10" s="1"/>
  <c r="D25" i="10"/>
  <c r="F23" i="10"/>
  <c r="E23" i="10"/>
  <c r="D23" i="10"/>
  <c r="F21" i="10"/>
  <c r="E21" i="10"/>
  <c r="D21" i="10"/>
  <c r="F19" i="10"/>
  <c r="E19" i="10"/>
  <c r="D19" i="10"/>
  <c r="F14" i="10"/>
  <c r="F13" i="10" s="1"/>
  <c r="F15" i="10"/>
  <c r="E15" i="10"/>
  <c r="E14" i="10" s="1"/>
  <c r="E13" i="10" s="1"/>
  <c r="D15" i="10"/>
  <c r="D14" i="10" s="1"/>
  <c r="D13" i="10" s="1"/>
  <c r="D51" i="10" l="1"/>
  <c r="D50" i="10" s="1"/>
  <c r="F35" i="10"/>
  <c r="E35" i="10"/>
  <c r="D39" i="10"/>
  <c r="D35" i="10" s="1"/>
  <c r="F39" i="10"/>
  <c r="E52" i="10"/>
  <c r="E51" i="10" s="1"/>
  <c r="E50" i="10" s="1"/>
  <c r="D18" i="10"/>
  <c r="D17" i="10" s="1"/>
  <c r="F18" i="10"/>
  <c r="F17" i="10" s="1"/>
  <c r="F12" i="10" s="1"/>
  <c r="F11" i="10" s="1"/>
  <c r="E18" i="10"/>
  <c r="E17" i="10" s="1"/>
  <c r="D12" i="10" l="1"/>
  <c r="D11" i="10" s="1"/>
  <c r="E12" i="10"/>
  <c r="E11" i="10" s="1"/>
</calcChain>
</file>

<file path=xl/sharedStrings.xml><?xml version="1.0" encoding="utf-8"?>
<sst xmlns="http://schemas.openxmlformats.org/spreadsheetml/2006/main" count="788" uniqueCount="378">
  <si>
    <t>Наименование показателя</t>
  </si>
  <si>
    <t>X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</si>
  <si>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</si>
  <si>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</si>
  <si>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</si>
  <si>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</si>
  <si>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</si>
  <si>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</si>
  <si>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</si>
  <si>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</si>
  <si>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</si>
  <si>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</si>
  <si>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</si>
  <si>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</si>
  <si>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</si>
  <si>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</si>
  <si>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</si>
  <si>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</si>
  <si>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</si>
  <si>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</si>
  <si>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</si>
  <si>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</si>
  <si>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</si>
  <si>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Налог, взимаемый с налогоплательщиков, выбравших в качестве объекта налогообложения доходы</t>
  </si>
  <si>
    <t>Единый сельскохозяйственный налог</t>
  </si>
  <si>
    <t>000 10503000010000110</t>
  </si>
  <si>
    <t>000 10503010010000110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</si>
  <si>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</si>
  <si>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</si>
  <si>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</si>
  <si>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</si>
  <si>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</si>
  <si>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</si>
  <si>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Земельный налог</t>
  </si>
  <si>
    <t>000 10606000000000110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</si>
  <si>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</si>
  <si>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</si>
  <si>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</si>
  <si>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</si>
  <si>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</si>
  <si>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</si>
  <si>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</si>
  <si>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</si>
  <si>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</si>
  <si>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Дотации бюджетам на поддержку мер по обеспечению сбалансированности бюджетов</t>
  </si>
  <si>
    <t>Дотации бюджетам сельских поселений на поддержку мер по обеспечению сбалансированности бюджетов</t>
  </si>
  <si>
    <t>Субвенции бюджетам бюджетной системы Российской Федерации</t>
  </si>
  <si>
    <t>Субвенции бюджетам на осуществление первичного воинского учета на территориях, где отсутствуют военные комиссариаты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</si>
  <si>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</si>
  <si>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Иные межбюджетные трансферты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</si>
  <si>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</si>
  <si>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</si>
  <si>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 xml:space="preserve">Единый сельскохозяйственный налог </t>
  </si>
  <si>
    <t>182 10102010011000110</t>
  </si>
  <si>
    <t>182 10503010011000110</t>
  </si>
  <si>
    <t>182 10601030101000110</t>
  </si>
  <si>
    <t>182 10606043101000110</t>
  </si>
  <si>
    <t>000 20210000000000150</t>
  </si>
  <si>
    <t>000 20215001000000150</t>
  </si>
  <si>
    <t>000 20230000000000150</t>
  </si>
  <si>
    <t>000 20235118000000150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</si>
  <si>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</si>
  <si>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</si>
  <si>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</si>
  <si>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</si>
  <si>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</si>
  <si>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</si>
  <si>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</si>
  <si>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Доходы бюджета - ВСЕГО: 
В том числе:</t>
  </si>
  <si>
    <t xml:space="preserve">Код дохода по бюджетной классификации   Российской Федерации               </t>
  </si>
  <si>
    <t>Дотации  на выравнивание бюджетной обеспеченности</t>
  </si>
  <si>
    <t>Дотации бюджетам сельских поселений на выравнивание бюджетной обеспеченности из бюджета субъекта Российской Федерации</t>
  </si>
  <si>
    <t>00020240000000000150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</si>
  <si>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 (сумма платежа (перерасчеты, недоимка и задолженность по соответствующему платежу, в том числе по отмененному)</t>
  </si>
  <si>
    <t>(руб)</t>
  </si>
  <si>
    <t>133 20215001100000150</t>
  </si>
  <si>
    <t>133 20216001100000150</t>
  </si>
  <si>
    <t>133 20235118100000150</t>
  </si>
  <si>
    <t>Единый сельскохозяйственный налог  (сумма платежа (перерасчеты, недоимка и задолженность по соответствующему платежу, в том числе по отмененному)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</si>
  <si>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</si>
  <si>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</si>
  <si>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 xml:space="preserve">Прочие межбюджетные трансферты, передаваемые бюджетам  </t>
  </si>
  <si>
    <t>Прочие межбюджетные трансферты, передаваемые бюджетам сельских поселений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</si>
  <si>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перерасчеты, недоимка и задолженность по соответствующему платежу, в том числе по отмененному)</t>
  </si>
  <si>
    <t>000 10606030000000 110</t>
  </si>
  <si>
    <t>Земельный налог с организаций</t>
  </si>
  <si>
    <t>000 10606033100000 110</t>
  </si>
  <si>
    <t>Поступление доходов  в бюджет муниципального образования Петровский сельсовет по кодам видов доходов, подвидов доходов на 2023 год и на плановый период 2024, 2025 годов</t>
  </si>
  <si>
    <t>Земельный налог с организаций, обладающих земельным участком, расположенным в границах сельских поселений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</si>
  <si>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</si>
  <si>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13320249999100000150</t>
  </si>
  <si>
    <t>182 10606033101000 110</t>
  </si>
  <si>
    <t>00020249999000000150</t>
  </si>
  <si>
    <t xml:space="preserve">                                                                              </t>
  </si>
  <si>
    <t xml:space="preserve">Приложение 2 </t>
  </si>
  <si>
    <t xml:space="preserve">Петровского сельсовета </t>
  </si>
  <si>
    <t>182 10501021011000110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</si>
  <si>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</si>
  <si>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000 10501021010000110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</si>
  <si>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</si>
  <si>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000 10501020010000110</t>
  </si>
  <si>
    <t>000 11100000000000000</t>
  </si>
  <si>
    <t>ДОХОДЫ ОТ ИСПОЛЬЗОВАНИЯ ИМУЩЕСТВА, НАХОДЯЩЕГОСЯ В ГОСУДАРТСВЕННОЙ И МУНИЦИПАЛЬНОЙ СОБСТВЕННОСТИ</t>
  </si>
  <si>
    <t>000 11105000000000120</t>
  </si>
  <si>
    <t>000 11105020000000120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</si>
  <si>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</si>
  <si>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133 11105025100000120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</si>
  <si>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</si>
  <si>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182 10302230010000110</t>
  </si>
  <si>
    <t>182 10302231010000110</t>
  </si>
  <si>
    <t>182 10302240010000110</t>
  </si>
  <si>
    <t>182 10302241010000110</t>
  </si>
  <si>
    <t>182 10302250010000110</t>
  </si>
  <si>
    <t>182 10302251010000110</t>
  </si>
  <si>
    <t>182 10302260010000110</t>
  </si>
  <si>
    <t>182 10302261010000110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</si>
  <si>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</si>
  <si>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Код дохода по бюджетной классификации Российской Федерации</t>
  </si>
  <si>
    <t>к решению Совета депутатов</t>
  </si>
  <si>
    <t xml:space="preserve"> </t>
  </si>
  <si>
    <t>Проект</t>
  </si>
  <si>
    <t>Поступление доходов в бюджет администрации муниципального образования Петровский сельсовет Саракташского района Оренбургской области по кодам видов доходов, подвидов доходов на 2025 год и на плановый период 2026, 2027 годов</t>
  </si>
  <si>
    <t>Приложение N 3</t>
  </si>
  <si>
    <t>к решению Совета</t>
  </si>
  <si>
    <t>депутатов Петровского сельсовета</t>
  </si>
  <si>
    <t xml:space="preserve">от --.10.2024 года № </t>
  </si>
  <si>
    <t>ПРОЕКТ</t>
  </si>
  <si>
    <t>Распределение бюджетных ассигнований  бюджета муниципального образования Петровский сельсовет на 2025 год и на плановый период 2026 и 2027 годов по разделам и  подразделам расходов классификации расходов бюджета</t>
  </si>
  <si>
    <t>(руб.)</t>
  </si>
  <si>
    <t/>
  </si>
  <si>
    <t>Наименование  расходов</t>
  </si>
  <si>
    <t>РЗ</t>
  </si>
  <si>
    <t>ПР</t>
  </si>
  <si>
    <t>КЦСР</t>
  </si>
  <si>
    <t>КВР</t>
  </si>
  <si>
    <t>Условно утвержденные расходы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</si>
  <si>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</si>
  <si>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</si>
  <si>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</si>
  <si>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</si>
  <si>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</si>
  <si>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</si>
  <si>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</si>
  <si>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</si>
  <si>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</si>
  <si>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</si>
  <si>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</si>
  <si>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</si>
  <si>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Дорожное хозяйство (дорожные фонды)</t>
  </si>
  <si>
    <t>ЖИЛИЩНО-КОММУНАЛЬНОЕ ХОЗЯЙСТВО</t>
  </si>
  <si>
    <t>Благоустройство</t>
  </si>
  <si>
    <t>КУЛЬТУРА, КИНЕМАТОГРАФИЯ</t>
  </si>
  <si>
    <t>Культура</t>
  </si>
  <si>
    <t>Социальная политика</t>
  </si>
  <si>
    <t>Пенсионное  обеспечение</t>
  </si>
  <si>
    <t>ИТОГО РАСХОДОВ</t>
  </si>
  <si>
    <t>х</t>
  </si>
  <si>
    <t>Приложение  N 4</t>
  </si>
  <si>
    <t xml:space="preserve">                      депутатов Петровского сельсовета</t>
  </si>
  <si>
    <t xml:space="preserve">от --.--.2024 года № </t>
  </si>
  <si>
    <t>Распределение бюджетных ассигнований    бюджета муниципального образования Петровский сельсовет по разделам, подразделам , целевым статьям (муниципальным программам  муниципального образования Петровский сельсовет и непрограммным направлениям деятельности), группам и подгруппам  видов  расходов классификации расходов бюджета на 2024 год и на плановый период 2025 и 2026 годов</t>
  </si>
  <si>
    <t>Наименование</t>
  </si>
  <si>
    <t>Муниципальная программа "Реализация муниципальной политики на территории муниципального образования Петровский сельсовет Саракташского района Оренбургской области"</t>
  </si>
  <si>
    <t>Комплексы процессных мероприятий</t>
  </si>
  <si>
    <t xml:space="preserve">Комплекс процессных мероприятий"Обеспечение реализации программы" </t>
  </si>
  <si>
    <t>Глава муниципального образования</t>
  </si>
  <si>
    <t>Расходы на выплаты персоналу государственных (муниципальных) органов</t>
  </si>
  <si>
    <t>Центральный аппарат</t>
  </si>
  <si>
    <t>120</t>
  </si>
  <si>
    <t>Иные закупки товаров, работ и услуг для обеспечения государственных (муниципальных) нужд</t>
  </si>
  <si>
    <t>240</t>
  </si>
  <si>
    <t>Уплата налогов, сборов и иных платежей</t>
  </si>
  <si>
    <t>Иные межбюджетные трансферты, передаваемые районному бюджету из бюджетов поселений на осуществлдение части полномочий по решению вопросов местного значения в соответствии с заключенными соглашениями по осуществлению муниципального земельного контроля</t>
  </si>
  <si>
    <t>63405Т0030</t>
  </si>
  <si>
    <t>Иные межбюджетные трансферты, передаваемые районному бюджету из бюджетов поселений на осуществление части полномочий по подготовке проекта Устава муниципального образования, проектов муниципальных правовых актов о внесении изменений и дополнении в Устав муниципального образования, проектов муниципальных правовых актов</t>
  </si>
  <si>
    <t>63405Т0060</t>
  </si>
  <si>
    <t xml:space="preserve">Комплекс процессных мероприятий "Обеспечение реализации программы" </t>
  </si>
  <si>
    <t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внешнему муниципальному финансовому контролю</t>
  </si>
  <si>
    <t>63405Т0050</t>
  </si>
  <si>
    <t>Непрограммное направление расходов (непрограммные мероприятия)</t>
  </si>
  <si>
    <t>Руководство и управление в сфере установленных функций органов местного самоуправления</t>
  </si>
  <si>
    <t>Создание и использование средств резервного фонда администрации поселений Саракташского района</t>
  </si>
  <si>
    <t>Резервные средства</t>
  </si>
  <si>
    <t>Комплекс процессных мероприятий «Обеспечение реализации программы»</t>
  </si>
  <si>
    <t>Членские взносы в Совет (ассоциацию) муниципальных образований</t>
  </si>
  <si>
    <t>Комплекс процессных мероприятий "Обеспечение реализации программы"</t>
  </si>
  <si>
    <t>Осуществление первичного воинского учета органами местного самоуправления поселений, муниципальных и городских округов</t>
  </si>
  <si>
    <t>Мероприятия по обеспечению пожарной безопасности на территории муниципального образования поселения</t>
  </si>
  <si>
    <t>Комплекс процессных мероприятий "Безопасность"</t>
  </si>
  <si>
    <t>Мероприятия по обеспечению пожарной безопасности на территории  муниципального образования поселения</t>
  </si>
  <si>
    <t>Комплекс процессных мероприятий</t>
  </si>
  <si>
    <t xml:space="preserve">Меры поддержки добровольных народных дружин </t>
  </si>
  <si>
    <t xml:space="preserve">Комплекс процессных мероприятий "Развитие дорожного хорзяйства" </t>
  </si>
  <si>
    <t>Содержание и ремонт,  капитальный ремонт автомобильных дорог общего пользования и искусственных сооружений на них</t>
  </si>
  <si>
    <t>Комплекс процессных мероприятий "Благоустройство территории Петровского сельсовета"</t>
  </si>
  <si>
    <t xml:space="preserve"> Мероприятия по благоустройству территории муниципального образования поселения</t>
  </si>
  <si>
    <t xml:space="preserve">Комплекс процессных мероприятий "Развитие культуры" </t>
  </si>
  <si>
    <t>Иные межбюджетные трансферты, передаваемые районному бюджету из бюджетов поселений на финансовое обеспечение части полномочий по организации досуга и обеспечению жителей услугами организации культуры и библиотечного обслуживания</t>
  </si>
  <si>
    <t>63404Т0080</t>
  </si>
  <si>
    <t>540</t>
  </si>
  <si>
    <t>Мероприятия, направленные на развитие культуры на территории муниципального образования поселения</t>
  </si>
  <si>
    <t>Иные межбюджетные трансферты, передаваемые районному бюджету из бюджетов поселений на повышение заработной платы работников муниципальных учреждений культуры</t>
  </si>
  <si>
    <t>63404Т0090</t>
  </si>
  <si>
    <t>СОЦИАЛЬНАЯ ПОЛИТИКА</t>
  </si>
  <si>
    <t>Пенсионное обеспечение</t>
  </si>
  <si>
    <t>Муниципальная программа"Реализация внутренней политики в муниципальном образовании Петровский сельсовет Саракташского района Оренбургской области"</t>
  </si>
  <si>
    <t>Предоставление пенсии за выслугу лет муниципальным служащим</t>
  </si>
  <si>
    <t>Публичные нормативные социальные выплаты гражданам</t>
  </si>
  <si>
    <t>____________________</t>
  </si>
  <si>
    <t>Иные пенсии, социальные доплаты к пенсиям</t>
  </si>
  <si>
    <t xml:space="preserve">Муниципальная программа "Реализация муниципальной политики на территории муниципального образования Петровский сельсовет Саракташского района Оренбургской области"
</t>
  </si>
  <si>
    <t>Закупка энергетических ресурсов</t>
  </si>
  <si>
    <t xml:space="preserve">Прочая закупка товаров, работ и услуг </t>
  </si>
  <si>
    <t>Иные закупки товаров, работ и услуг для обеспечения  государственных (муниципальных) нужд</t>
  </si>
  <si>
    <t xml:space="preserve">Муниципальная программа"Реализация муниципальной политики на территории муниципального образования Петровский сельсовет Саракташского района Оренбургской области "
</t>
  </si>
  <si>
    <t xml:space="preserve"> Мероприятия по  благоустройству территории муниципального образования поселения</t>
  </si>
  <si>
    <t>Комплекс процессных мероприятий"Благоустройство территории  Петровского  сельсовета"</t>
  </si>
  <si>
    <t xml:space="preserve">Муниципальная программа "Реализация муниципальной политики на территории муниципального образования Петровский сельсовет Саракташского района Оренбургской области "
</t>
  </si>
  <si>
    <t>Комплекс процессных мероприятий "Развитие дорожного хозяйства"</t>
  </si>
  <si>
    <t xml:space="preserve">Комплекс процессных мероприятий "Безопасность"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</si>
  <si>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</si>
  <si>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Фонд оплаты труда государственных (муниципальных) органов</t>
  </si>
  <si>
    <t xml:space="preserve">Осуществление первичного воинского учета органами местного самоуправления поселений, муниципальных и городских округов
</t>
  </si>
  <si>
    <t>Уплата иных платежей</t>
  </si>
  <si>
    <t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осуществлению муниципального земельного контроля</t>
  </si>
  <si>
    <t>Уплата налога на имущество организаций и земельного налога</t>
  </si>
  <si>
    <t>Прочая закупка товаров, работ и услуг</t>
  </si>
  <si>
    <t>Иные выплаты персоналу государственных (муниципальных) органов, за исключением фонда оплаты труда</t>
  </si>
  <si>
    <t>Администрация Петровского сельсовета</t>
  </si>
  <si>
    <t>Сумма</t>
  </si>
  <si>
    <t>Квартал IV</t>
  </si>
  <si>
    <t>Квартал III</t>
  </si>
  <si>
    <t>Квартал II</t>
  </si>
  <si>
    <t>Квартал I</t>
  </si>
  <si>
    <t>Тип ср-в</t>
  </si>
  <si>
    <t>КЭСР</t>
  </si>
  <si>
    <t>ВР</t>
  </si>
  <si>
    <t>ЦСР</t>
  </si>
  <si>
    <t>КФСР</t>
  </si>
  <si>
    <t>ВЕД</t>
  </si>
  <si>
    <t>( руб)</t>
  </si>
  <si>
    <t>Петровский сельсовет  на 2025 год и на плановый период 2026 и 2027 годов.</t>
  </si>
  <si>
    <t>на 2020 год и плановый период 2021-2022</t>
  </si>
  <si>
    <t>Ведомственная структура расходов  бюджета муниципального образования</t>
  </si>
  <si>
    <t>Ведомственная структура расходов  бюджета Петровского сельсовета Саракташского района Оренбургской области</t>
  </si>
  <si>
    <t>к решению  Совета депутатов Петровского сельсовета от ..2024 г. №</t>
  </si>
  <si>
    <t xml:space="preserve">                                          Приложение 5          </t>
  </si>
  <si>
    <t>,</t>
  </si>
  <si>
    <t xml:space="preserve">                                                                                                                                          </t>
  </si>
  <si>
    <t>850</t>
  </si>
  <si>
    <t>7700095100</t>
  </si>
  <si>
    <t>Всего:</t>
  </si>
  <si>
    <t>ВСЕГО</t>
  </si>
  <si>
    <t>ОБЩЕГОСУДАРСТВЕННЫЕ  ВОПРОСЫ</t>
  </si>
  <si>
    <t>Мобилизация и вневойсковая подготовка</t>
  </si>
  <si>
    <t>Предоставление пенсии за выслугу лет муниципальным служащим муниципального образования поселения</t>
  </si>
  <si>
    <t>Иные межбюджетные трансферты, передаваемые на осуществление части переданных полномочий  по внешнему  муниципальному финансовому контролю</t>
  </si>
  <si>
    <t>Обеспечение деятельности финансовых, налоговых и таможенных органов и органов (финансово-бюджетного) надзора</t>
  </si>
  <si>
    <t>634505Т0060</t>
  </si>
  <si>
    <t>Расходы на выплаты персоналу государственных(муниципальных) органов</t>
  </si>
  <si>
    <t>04</t>
  </si>
  <si>
    <t>01</t>
  </si>
  <si>
    <t>000</t>
  </si>
  <si>
    <t>00</t>
  </si>
  <si>
    <t>Комплекс процессных мероприятий "Обеспечение  реализации программы"</t>
  </si>
  <si>
    <t>КУЛЬТУРА</t>
  </si>
  <si>
    <t>08</t>
  </si>
  <si>
    <t>КУЛЬТУРА , КИНЕМАТОГРАФИЯ</t>
  </si>
  <si>
    <t xml:space="preserve">Комплекс процессных мероприятий  "Развитие культуры" </t>
  </si>
  <si>
    <t>63.0395310</t>
  </si>
  <si>
    <t>БЛАГОУСТРОЙСТВО</t>
  </si>
  <si>
    <t>Мероприятия по благоустройству территории муниципального образования поселения</t>
  </si>
  <si>
    <t>Содержание и ремонт, капитальный ремонт автомобильных дорог общего пользования и искусственных сооружений на них</t>
  </si>
  <si>
    <t>Национальная безопасность и правоохранительная деятельность</t>
  </si>
  <si>
    <t>Меры поддержки добровольных народных  дружин</t>
  </si>
  <si>
    <t xml:space="preserve">Комплекс процессных мероприятий  "Безопасность" </t>
  </si>
  <si>
    <t xml:space="preserve">Муниципальная программа "Реализация муниципальной политики на территории муниципального образования Петровский сельсовет Саракташского района Оренбургской области" </t>
  </si>
  <si>
    <t>на 39700960 год</t>
  </si>
  <si>
    <t>на 39700959 год</t>
  </si>
  <si>
    <t>2016 год</t>
  </si>
  <si>
    <t>ЭКР</t>
  </si>
  <si>
    <t>тыс.рублей</t>
  </si>
  <si>
    <t>и</t>
  </si>
  <si>
    <t xml:space="preserve">                                       НА 2025  НА ПЛАНОВЫЙ ПЕРИОД 2026 И 2027 ГОДОВ</t>
  </si>
  <si>
    <t xml:space="preserve">                                      РАЗДЕЛАМ, ПОДРАЗДЕЛАМ, ГРУППАМ И  ПОДГРУППАМ ВИДОВ РАСХОДОВ КЛАССИФИКАЦИИ РАСХОДОВ</t>
  </si>
  <si>
    <t xml:space="preserve">                                       ПО ЦЕЛЕВЫМ СТАТЬЯМ (МУНИЦИПАЛЬНЫМ ПРОГРАММАМ И НЕПРОГРАММНЫМ НАПРАВЛЕНИЯМ ДЕЯТЕЛЬНОСТИ),</t>
  </si>
  <si>
    <t xml:space="preserve">                               РАСПРЕДЕЛЕНИЕ БЮДЖЕТНЫХ АССИГНОВАНИЙ БЮДЖЕТА МУНИЦИПАЛЬНОГО ОБРАЗОВАНИЯ ПЕТРОВСКИЙ СЕЛЬСОВЕТ</t>
  </si>
  <si>
    <t xml:space="preserve">    от ..2024 года № </t>
  </si>
  <si>
    <t xml:space="preserve">                Петровского сельсовета                             </t>
  </si>
  <si>
    <t xml:space="preserve">                                                             к решению Совета депутатов</t>
  </si>
  <si>
    <t xml:space="preserve">                                                                                  Приложение 6</t>
  </si>
  <si>
    <t>Приложение 19                                                          к Решению Совета депутатов района от 19 декабря 2014 года №470 (вредакции решения Совета депутатов района от 7 мая 2015 года №543)</t>
  </si>
  <si>
    <t>Приложение № 7</t>
  </si>
  <si>
    <t xml:space="preserve"> к решению Совета депутатов  </t>
  </si>
  <si>
    <t xml:space="preserve">муниципального образования </t>
  </si>
  <si>
    <t>Петровский сельсовет</t>
  </si>
  <si>
    <t xml:space="preserve">Саракташского района </t>
  </si>
  <si>
    <t>Оренбургской области</t>
  </si>
  <si>
    <t xml:space="preserve">от ..2024 года № </t>
  </si>
  <si>
    <t xml:space="preserve">                            </t>
  </si>
  <si>
    <t>(тыс.руб.)</t>
  </si>
  <si>
    <t>№ п/п</t>
  </si>
  <si>
    <t>Наименование публичного обязательства</t>
  </si>
  <si>
    <t>Код бюджетной классификации</t>
  </si>
  <si>
    <t>Объем ассигнований на исполнение публичных нормативных обязательств</t>
  </si>
  <si>
    <t>Раздел</t>
  </si>
  <si>
    <t>Подраздел</t>
  </si>
  <si>
    <t>Целевая статья</t>
  </si>
  <si>
    <t>Вид расходов</t>
  </si>
  <si>
    <t>КОСГУ</t>
  </si>
  <si>
    <t>2025 год</t>
  </si>
  <si>
    <t>2026 год</t>
  </si>
  <si>
    <t>2027 год</t>
  </si>
  <si>
    <t>Итого</t>
  </si>
  <si>
    <t> 80,0</t>
  </si>
  <si>
    <t>0,0 </t>
  </si>
  <si>
    <t>312 </t>
  </si>
  <si>
    <t>262 </t>
  </si>
  <si>
    <t>Объем бюджетных ассигнований на исполнение публичных нормативных обязательств, предусмотренных местным бюджетом муниципального образования Петровский совет на 2025 год и на плановый период 2026 и 2027 годов</t>
  </si>
  <si>
    <t>Приложение № 8</t>
  </si>
  <si>
    <t xml:space="preserve">от __.__.2024 года № </t>
  </si>
  <si>
    <t>Распределение межбюджетных трансфертов, передаваемых районному бюджету из бюджета  Петровского сельсовета на осуществление части полномочий по решению вопросов местного значения в соответствии с заключенными соглашениями на 2025 год и на плановый период 2026, 2027 годов</t>
  </si>
  <si>
    <t>Таблица 1</t>
  </si>
  <si>
    <t>Распределение иных межбюджетных трансфертов, передаваемых районному бюджету из бюджета  Петровского сельсовета на финансовое обеспечение части переданных полномочий по организации досуга и обеспечению жителей услугами организации культуры и библиотечного обслуживания на 2025 год и на плановый период 2026, 2027 годов</t>
  </si>
  <si>
    <t>Наименование района</t>
  </si>
  <si>
    <t>1.</t>
  </si>
  <si>
    <t>Саракташский</t>
  </si>
  <si>
    <t>ИТОГО</t>
  </si>
  <si>
    <t>Таблица 2</t>
  </si>
  <si>
    <t>Распределение иных межбюджетных трансфертов, передаваемых районному бюджету из бюджета Петровского сельсовета на осуществление части полномочий по решению вопросов местного значения в соответствии с заключенными соглашениями по внешнему муниципальному финансовому контролю на 2025 год и на плановый период 2026, 2027 годов</t>
  </si>
  <si>
    <t>Таблица 3</t>
  </si>
  <si>
    <t>Распределение иных межбюджетных трансфертов, передаваемых районному бюджету из бюджета  Петровского сельсовета на осуществление части полномочий по решению вопросов местного значения в соответствии с заключенными соглашениями по осуществлению муниципального земельного контроля на 2025 год и на плановый период 2026, 2027 годов</t>
  </si>
  <si>
    <t>Таблица 4</t>
  </si>
  <si>
    <t>Распределение иных межбюджетных трансфертов, передаваемых районному бюджету из бюджета  Петровского сельсовета на осуществление части полномочий по решению вопросов местного значения в соответствии с заключенными соглашениями по культуре (повышение заработной платы работников культуры) на 2025 год и на плановый период 2026, 2027 годов</t>
  </si>
  <si>
    <t>Таблица 5</t>
  </si>
  <si>
    <t>Распределение иных межбюджетных трансфертов, передаваемых районному бюджету из бюджета  Петровского сельсовета на осуществление части полномочий по подготовке проекта Устава муниципального образования, проектов муниципальных правовых актов на 2025 год и на плановый период 2026, 2027 годов</t>
  </si>
  <si>
    <t>Расходы на оплату коммунальных услуг учреждений, включая автономные и бюджетные учреждения (тыс. рублей)</t>
  </si>
  <si>
    <t>работники учреждений и организаций</t>
  </si>
  <si>
    <t>иные работники ОМСУ</t>
  </si>
  <si>
    <t>муниципальные служащие</t>
  </si>
  <si>
    <t>работники организаций и учреждений, получающие заработную плату на уровне МРОТ (включая работников органов местного самоуправления), в том числе:</t>
  </si>
  <si>
    <t>2.5</t>
  </si>
  <si>
    <t>работники учреждений, не вошедшие в категории, поименованные в указах Президента Российской Федерации от 07.05.2012</t>
  </si>
  <si>
    <t>2.4</t>
  </si>
  <si>
    <t>в сфере физической культуры и спорта</t>
  </si>
  <si>
    <t>в сфере образования</t>
  </si>
  <si>
    <t>в сфере культуры</t>
  </si>
  <si>
    <t>итого работников дополнительного образования</t>
  </si>
  <si>
    <t>2.3.2</t>
  </si>
  <si>
    <t>в сфере архивов</t>
  </si>
  <si>
    <t>итого работников учреждений культуры</t>
  </si>
  <si>
    <t>2.3.1</t>
  </si>
  <si>
    <t>работники бюджетной сферы, поименованные в указах Президента Российской Федерации от 07.05.2012</t>
  </si>
  <si>
    <t>2.3</t>
  </si>
  <si>
    <t>работники органов местного самоуправления (за исключением муниципальных служащих и получающих заработную плату на уровне МРОТ)</t>
  </si>
  <si>
    <t>2.2</t>
  </si>
  <si>
    <t>муниципальные должности и муниципальные служащие  (за исключением муниципальных служащих получающих заработную плату на уровне МРОТ)</t>
  </si>
  <si>
    <t>2.1</t>
  </si>
  <si>
    <t>Численность, в т.ч.:</t>
  </si>
  <si>
    <t>2</t>
  </si>
  <si>
    <t>работники организаций и учреждений, получающие заработную плату на уровне МРОТ (включая работников органов местного самоуправления)</t>
  </si>
  <si>
    <t>1.5</t>
  </si>
  <si>
    <t>1.4</t>
  </si>
  <si>
    <t>1.3.2</t>
  </si>
  <si>
    <t>1.3.1</t>
  </si>
  <si>
    <t>работники бюджетной сферы, поименованные в указах Президента Российской Федерации от 07.05.2012, в том числе:</t>
  </si>
  <si>
    <t>1.3</t>
  </si>
  <si>
    <t>работники органов местного самоуправления (за исключением муниципальных служащих и работников,  получающих заработную плату на уровне МРОТ)</t>
  </si>
  <si>
    <t>1.2</t>
  </si>
  <si>
    <t>муниципальные должности и муниципальные служащие (за исключением муниципальных служащих получающих заработную плату на уровне МРОТ)</t>
  </si>
  <si>
    <t>1.1</t>
  </si>
  <si>
    <t>Расходы на оплату труда с начислениями (тыс. рублей), в том числе:</t>
  </si>
  <si>
    <t xml:space="preserve">2025 год 
</t>
  </si>
  <si>
    <t>№ 
п/п</t>
  </si>
  <si>
    <t xml:space="preserve">Основные параметры первоочередных расходов бюджета на 2025 год </t>
  </si>
  <si>
    <t xml:space="preserve">№ </t>
  </si>
  <si>
    <t>Петровского сельсовета от __.__.2024 года</t>
  </si>
  <si>
    <t>Приложение №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</si>
</sst>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-* #,##0.00\ _₽_-;\-* #,##0.00\ _₽_-;_-* &quot;-&quot;??\ _₽_-;_-@_-"/>
    <numFmt numFmtId="164" formatCode="&quot;&quot;###,##0.00"/>
    <numFmt numFmtId="165" formatCode="00"/>
    <numFmt numFmtId="166" formatCode="000"/>
    <numFmt numFmtId="167" formatCode="0000000000"/>
    <numFmt numFmtId="168" formatCode="0000"/>
    <numFmt numFmtId="169" formatCode="00\.00\.00"/>
    <numFmt numFmtId="170" formatCode="\1"/>
    <numFmt numFmtId="171" formatCode="#,##0.00;[Red]\-#,##0.00;0.00"/>
    <numFmt numFmtId="172" formatCode="#,##0.00_ ;[Red]\-#,##0.00\ "/>
    <numFmt numFmtId="173" formatCode="#,##0.00\ _₽"/>
    <numFmt numFmtId="174" formatCode="_-* #,##0.00_р_._-;\-* #,##0.00_р_._-;_-* &quot;-&quot;??_р_._-;_-@_-"/>
    <numFmt numFmtId="175" formatCode="_-* #,##0_р_._-;\-* #,##0_р_._-;_-* &quot;-&quot;??_р_._-;_-@_-"/>
    <numFmt numFmtId="176" formatCode="_-* #,##0.0_р_._-;\-* #,##0.0_р_._-;_-* &quot;-&quot;??_р_._-;_-@_-"/>
    <numFmt numFmtId="177" formatCode="#,##0.0"/>
  </numFmts>
  <fonts count="44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8"/>
      <color indexed="8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0"/>
      <name val="Arial Cyr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Arial"/>
      <charset val="204"/>
    </font>
    <font>
      <b/>
      <sz val="8"/>
      <name val="Arial"/>
      <charset val="204"/>
    </font>
    <font>
      <sz val="8"/>
      <name val="Arial"/>
      <charset val="204"/>
    </font>
    <font>
      <sz val="9"/>
      <name val="Arial"/>
      <family val="2"/>
      <charset val="204"/>
    </font>
    <font>
      <b/>
      <sz val="9"/>
      <name val="Arial"/>
      <charset val="204"/>
    </font>
    <font>
      <b/>
      <sz val="9"/>
      <name val="Arial"/>
      <family val="2"/>
      <charset val="204"/>
    </font>
    <font>
      <b/>
      <sz val="10"/>
      <name val="Arial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</font>
    <font>
      <b/>
      <sz val="12"/>
      <name val="Arial Cyr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8">
    <xf numFmtId="0" fontId="0" fillId="0" borderId="0"/>
    <xf numFmtId="0" fontId="4" fillId="0" borderId="0"/>
    <xf numFmtId="43" fontId="6" fillId="0" borderId="0" applyFont="0" applyFill="0" applyBorder="0" applyAlignment="0" applyProtection="0"/>
    <xf numFmtId="0" fontId="1" fillId="0" borderId="0"/>
    <xf numFmtId="0" fontId="26" fillId="0" borderId="0"/>
    <xf numFmtId="0" fontId="4" fillId="0" borderId="0"/>
    <xf numFmtId="0" fontId="39" fillId="0" borderId="0"/>
    <xf numFmtId="174" fontId="39" fillId="0" borderId="0" applyFont="0" applyFill="0" applyBorder="0" applyAlignment="0" applyProtection="0"/>
  </cellStyleXfs>
  <cellXfs count="521">
    <xf numFmtId="0" fontId="0" fillId="0" borderId="0" xfId="0"/>
    <xf numFmtId="0" fontId="0" fillId="0" borderId="0" xfId="0" applyFill="1"/>
    <xf numFmtId="0" fontId="2" fillId="0" borderId="1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center" wrapText="1"/>
    </xf>
    <xf numFmtId="164" fontId="2" fillId="0" borderId="1" xfId="0" applyNumberFormat="1" applyFont="1" applyFill="1" applyBorder="1" applyAlignment="1">
      <alignment horizontal="right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wrapText="1"/>
    </xf>
    <xf numFmtId="164" fontId="3" fillId="2" borderId="1" xfId="0" applyNumberFormat="1" applyFont="1" applyFill="1" applyBorder="1" applyAlignment="1">
      <alignment horizontal="right" wrapText="1"/>
    </xf>
    <xf numFmtId="0" fontId="0" fillId="0" borderId="0" xfId="0"/>
    <xf numFmtId="0" fontId="4" fillId="0" borderId="0" xfId="0" applyFont="1" applyFill="1"/>
    <xf numFmtId="0" fontId="0" fillId="0" borderId="0" xfId="0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left" vertical="top" wrapText="1"/>
    </xf>
    <xf numFmtId="164" fontId="2" fillId="2" borderId="1" xfId="0" applyNumberFormat="1" applyFont="1" applyFill="1" applyBorder="1" applyAlignment="1">
      <alignment horizontal="right" wrapText="1"/>
    </xf>
    <xf numFmtId="49" fontId="2" fillId="2" borderId="1" xfId="0" applyNumberFormat="1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3" borderId="3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right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left" vertical="top" wrapText="1"/>
    </xf>
    <xf numFmtId="0" fontId="5" fillId="0" borderId="0" xfId="0" applyFont="1" applyAlignment="1">
      <alignment horizontal="center" wrapText="1"/>
    </xf>
    <xf numFmtId="0" fontId="2" fillId="0" borderId="1" xfId="0" applyNumberFormat="1" applyFont="1" applyFill="1" applyBorder="1" applyAlignment="1">
      <alignment horizontal="right" wrapText="1"/>
    </xf>
    <xf numFmtId="0" fontId="4" fillId="0" borderId="0" xfId="1" applyFont="1" applyAlignment="1">
      <alignment horizontal="left" vertical="justify"/>
    </xf>
    <xf numFmtId="0" fontId="7" fillId="0" borderId="0" xfId="1" applyFont="1" applyAlignment="1">
      <alignment horizontal="left" vertical="justify"/>
    </xf>
    <xf numFmtId="0" fontId="7" fillId="0" borderId="0" xfId="1" applyFont="1"/>
    <xf numFmtId="0" fontId="7" fillId="0" borderId="0" xfId="1" applyFont="1" applyAlignment="1">
      <alignment horizontal="right"/>
    </xf>
    <xf numFmtId="0" fontId="8" fillId="0" borderId="0" xfId="1" applyFont="1" applyAlignment="1">
      <alignment horizontal="center" vertical="justify"/>
    </xf>
    <xf numFmtId="0" fontId="8" fillId="0" borderId="0" xfId="1" applyFont="1" applyAlignment="1">
      <alignment horizontal="left" vertical="justify"/>
    </xf>
    <xf numFmtId="0" fontId="7" fillId="0" borderId="0" xfId="1" applyFont="1" applyProtection="1">
      <protection hidden="1"/>
    </xf>
    <xf numFmtId="0" fontId="7" fillId="0" borderId="0" xfId="1" applyFont="1" applyAlignment="1" applyProtection="1">
      <alignment horizontal="right"/>
      <protection hidden="1"/>
    </xf>
    <xf numFmtId="0" fontId="5" fillId="0" borderId="0" xfId="1" applyNumberFormat="1" applyFont="1" applyFill="1" applyAlignment="1" applyProtection="1">
      <alignment horizontal="left"/>
      <protection hidden="1"/>
    </xf>
    <xf numFmtId="0" fontId="5" fillId="0" borderId="0" xfId="1" applyNumberFormat="1" applyFont="1" applyFill="1" applyBorder="1" applyAlignment="1" applyProtection="1">
      <alignment horizontal="left"/>
      <protection hidden="1"/>
    </xf>
    <xf numFmtId="0" fontId="8" fillId="0" borderId="0" xfId="1" applyNumberFormat="1" applyFont="1" applyFill="1" applyAlignment="1" applyProtection="1">
      <alignment horizontal="left"/>
      <protection hidden="1"/>
    </xf>
    <xf numFmtId="0" fontId="8" fillId="0" borderId="0" xfId="1" applyNumberFormat="1" applyFont="1" applyFill="1" applyAlignment="1" applyProtection="1">
      <alignment horizontal="center" vertical="top"/>
      <protection hidden="1"/>
    </xf>
    <xf numFmtId="0" fontId="8" fillId="0" borderId="8" xfId="1" applyNumberFormat="1" applyFont="1" applyFill="1" applyBorder="1" applyAlignment="1" applyProtection="1">
      <alignment horizontal="center" vertical="top" wrapText="1"/>
      <protection hidden="1"/>
    </xf>
    <xf numFmtId="0" fontId="8" fillId="0" borderId="9" xfId="1" applyNumberFormat="1" applyFont="1" applyFill="1" applyBorder="1" applyAlignment="1" applyProtection="1">
      <alignment horizontal="center" vertical="top" wrapText="1"/>
      <protection hidden="1"/>
    </xf>
    <xf numFmtId="0" fontId="8" fillId="0" borderId="10" xfId="1" applyNumberFormat="1" applyFont="1" applyFill="1" applyBorder="1" applyAlignment="1" applyProtection="1">
      <alignment horizontal="center" vertical="justify"/>
      <protection hidden="1"/>
    </xf>
    <xf numFmtId="0" fontId="8" fillId="0" borderId="11" xfId="1" applyNumberFormat="1" applyFont="1" applyFill="1" applyBorder="1" applyAlignment="1" applyProtection="1">
      <alignment horizontal="center" vertical="justify"/>
      <protection hidden="1"/>
    </xf>
    <xf numFmtId="165" fontId="8" fillId="0" borderId="1" xfId="1" applyNumberFormat="1" applyFont="1" applyFill="1" applyBorder="1" applyAlignment="1" applyProtection="1">
      <alignment horizontal="right" vertical="top" wrapText="1"/>
      <protection hidden="1"/>
    </xf>
    <xf numFmtId="165" fontId="8" fillId="0" borderId="1" xfId="1" applyNumberFormat="1" applyFont="1" applyFill="1" applyBorder="1" applyAlignment="1" applyProtection="1">
      <alignment horizontal="center" vertical="top" wrapText="1"/>
      <protection hidden="1"/>
    </xf>
    <xf numFmtId="0" fontId="8" fillId="0" borderId="1" xfId="1" applyNumberFormat="1" applyFont="1" applyFill="1" applyBorder="1" applyAlignment="1" applyProtection="1">
      <alignment horizontal="center" vertical="top" wrapText="1"/>
      <protection hidden="1"/>
    </xf>
    <xf numFmtId="2" fontId="8" fillId="0" borderId="1" xfId="1" applyNumberFormat="1" applyFont="1" applyFill="1" applyBorder="1" applyAlignment="1" applyProtection="1">
      <alignment horizontal="center" vertical="top" wrapText="1"/>
      <protection hidden="1"/>
    </xf>
    <xf numFmtId="165" fontId="8" fillId="0" borderId="1" xfId="1" applyNumberFormat="1" applyFont="1" applyFill="1" applyBorder="1" applyAlignment="1" applyProtection="1">
      <alignment wrapText="1"/>
      <protection hidden="1"/>
    </xf>
    <xf numFmtId="167" fontId="8" fillId="0" borderId="1" xfId="1" applyNumberFormat="1" applyFont="1" applyFill="1" applyBorder="1" applyAlignment="1" applyProtection="1">
      <alignment horizontal="right" wrapText="1"/>
      <protection hidden="1"/>
    </xf>
    <xf numFmtId="166" fontId="8" fillId="0" borderId="1" xfId="1" applyNumberFormat="1" applyFont="1" applyFill="1" applyBorder="1" applyAlignment="1" applyProtection="1">
      <alignment horizontal="right" wrapText="1"/>
      <protection hidden="1"/>
    </xf>
    <xf numFmtId="4" fontId="8" fillId="0" borderId="1" xfId="1" applyNumberFormat="1" applyFont="1" applyFill="1" applyBorder="1" applyAlignment="1" applyProtection="1">
      <protection hidden="1"/>
    </xf>
    <xf numFmtId="4" fontId="8" fillId="0" borderId="12" xfId="1" applyNumberFormat="1" applyFont="1" applyFill="1" applyBorder="1" applyAlignment="1" applyProtection="1">
      <protection hidden="1"/>
    </xf>
    <xf numFmtId="166" fontId="7" fillId="0" borderId="3" xfId="1" applyNumberFormat="1" applyFont="1" applyFill="1" applyBorder="1" applyAlignment="1" applyProtection="1">
      <alignment horizontal="left" vertical="justify" wrapText="1"/>
      <protection hidden="1"/>
    </xf>
    <xf numFmtId="168" fontId="7" fillId="0" borderId="1" xfId="1" applyNumberFormat="1" applyFont="1" applyFill="1" applyBorder="1" applyAlignment="1" applyProtection="1">
      <alignment horizontal="left" vertical="justify" wrapText="1"/>
      <protection hidden="1"/>
    </xf>
    <xf numFmtId="165" fontId="7" fillId="0" borderId="1" xfId="1" applyNumberFormat="1" applyFont="1" applyFill="1" applyBorder="1" applyAlignment="1" applyProtection="1">
      <alignment wrapText="1"/>
      <protection hidden="1"/>
    </xf>
    <xf numFmtId="167" fontId="7" fillId="0" borderId="1" xfId="1" applyNumberFormat="1" applyFont="1" applyFill="1" applyBorder="1" applyAlignment="1" applyProtection="1">
      <alignment horizontal="right" wrapText="1"/>
      <protection hidden="1"/>
    </xf>
    <xf numFmtId="166" fontId="7" fillId="0" borderId="1" xfId="1" applyNumberFormat="1" applyFont="1" applyFill="1" applyBorder="1" applyAlignment="1" applyProtection="1">
      <alignment horizontal="right" wrapText="1"/>
      <protection hidden="1"/>
    </xf>
    <xf numFmtId="4" fontId="7" fillId="0" borderId="1" xfId="1" applyNumberFormat="1" applyFont="1" applyFill="1" applyBorder="1" applyAlignment="1" applyProtection="1">
      <protection hidden="1"/>
    </xf>
    <xf numFmtId="4" fontId="7" fillId="0" borderId="12" xfId="1" applyNumberFormat="1" applyFont="1" applyFill="1" applyBorder="1" applyAlignment="1" applyProtection="1">
      <protection hidden="1"/>
    </xf>
    <xf numFmtId="0" fontId="0" fillId="0" borderId="0" xfId="0" applyFont="1"/>
    <xf numFmtId="0" fontId="7" fillId="0" borderId="1" xfId="1" applyNumberFormat="1" applyFont="1" applyFill="1" applyBorder="1" applyAlignment="1" applyProtection="1">
      <alignment horizontal="left" vertical="justify" wrapText="1"/>
      <protection hidden="1"/>
    </xf>
    <xf numFmtId="166" fontId="7" fillId="0" borderId="5" xfId="1" applyNumberFormat="1" applyFont="1" applyFill="1" applyBorder="1" applyAlignment="1" applyProtection="1">
      <alignment horizontal="left" vertical="justify" wrapText="1"/>
      <protection hidden="1"/>
    </xf>
    <xf numFmtId="168" fontId="7" fillId="0" borderId="14" xfId="1" applyNumberFormat="1" applyFont="1" applyFill="1" applyBorder="1" applyAlignment="1" applyProtection="1">
      <alignment horizontal="left" vertical="justify" wrapText="1"/>
      <protection hidden="1"/>
    </xf>
    <xf numFmtId="0" fontId="7" fillId="0" borderId="14" xfId="1" applyNumberFormat="1" applyFont="1" applyFill="1" applyBorder="1" applyAlignment="1" applyProtection="1">
      <alignment horizontal="left" vertical="justify" wrapText="1"/>
      <protection hidden="1"/>
    </xf>
    <xf numFmtId="166" fontId="7" fillId="0" borderId="1" xfId="1" applyNumberFormat="1" applyFont="1" applyFill="1" applyBorder="1" applyAlignment="1" applyProtection="1">
      <alignment horizontal="left" vertical="justify" wrapText="1"/>
      <protection hidden="1"/>
    </xf>
    <xf numFmtId="166" fontId="7" fillId="0" borderId="0" xfId="1" applyNumberFormat="1" applyFont="1" applyFill="1" applyBorder="1" applyAlignment="1" applyProtection="1">
      <alignment horizontal="left" vertical="justify" wrapText="1"/>
      <protection hidden="1"/>
    </xf>
    <xf numFmtId="168" fontId="7" fillId="0" borderId="0" xfId="1" applyNumberFormat="1" applyFont="1" applyFill="1" applyBorder="1" applyAlignment="1" applyProtection="1">
      <alignment horizontal="left" vertical="justify" wrapText="1"/>
      <protection hidden="1"/>
    </xf>
    <xf numFmtId="0" fontId="7" fillId="0" borderId="0" xfId="1" applyNumberFormat="1" applyFont="1" applyFill="1" applyBorder="1" applyAlignment="1" applyProtection="1">
      <alignment horizontal="left" vertical="justify" wrapText="1"/>
      <protection hidden="1"/>
    </xf>
    <xf numFmtId="0" fontId="9" fillId="0" borderId="0" xfId="0" applyFont="1" applyAlignment="1">
      <alignment horizontal="left"/>
    </xf>
    <xf numFmtId="0" fontId="7" fillId="0" borderId="17" xfId="1" applyNumberFormat="1" applyFont="1" applyFill="1" applyBorder="1" applyAlignment="1" applyProtection="1">
      <alignment horizontal="center" wrapText="1"/>
      <protection hidden="1"/>
    </xf>
    <xf numFmtId="0" fontId="8" fillId="0" borderId="17" xfId="1" applyNumberFormat="1" applyFont="1" applyFill="1" applyBorder="1" applyAlignment="1" applyProtection="1">
      <alignment horizontal="right" wrapText="1"/>
      <protection hidden="1"/>
    </xf>
    <xf numFmtId="4" fontId="8" fillId="0" borderId="17" xfId="1" applyNumberFormat="1" applyFont="1" applyFill="1" applyBorder="1" applyAlignment="1" applyProtection="1">
      <protection hidden="1"/>
    </xf>
    <xf numFmtId="4" fontId="8" fillId="0" borderId="18" xfId="1" applyNumberFormat="1" applyFont="1" applyFill="1" applyBorder="1" applyAlignment="1" applyProtection="1">
      <protection hidden="1"/>
    </xf>
    <xf numFmtId="0" fontId="7" fillId="0" borderId="0" xfId="0" applyFont="1" applyAlignment="1">
      <alignment horizontal="left"/>
    </xf>
    <xf numFmtId="0" fontId="7" fillId="0" borderId="0" xfId="0" applyFont="1"/>
    <xf numFmtId="0" fontId="0" fillId="0" borderId="1" xfId="0" applyFont="1" applyBorder="1"/>
    <xf numFmtId="0" fontId="8" fillId="0" borderId="19" xfId="1" applyNumberFormat="1" applyFont="1" applyFill="1" applyBorder="1" applyAlignment="1" applyProtection="1">
      <alignment horizontal="center" vertical="top" wrapText="1"/>
      <protection hidden="1"/>
    </xf>
    <xf numFmtId="0" fontId="8" fillId="0" borderId="19" xfId="1" applyNumberFormat="1" applyFont="1" applyFill="1" applyBorder="1" applyAlignment="1" applyProtection="1">
      <alignment horizontal="center" vertical="justify"/>
      <protection hidden="1"/>
    </xf>
    <xf numFmtId="165" fontId="8" fillId="0" borderId="19" xfId="1" applyNumberFormat="1" applyFont="1" applyFill="1" applyBorder="1" applyAlignment="1" applyProtection="1">
      <alignment horizontal="right" vertical="top" wrapText="1"/>
      <protection hidden="1"/>
    </xf>
    <xf numFmtId="167" fontId="8" fillId="0" borderId="19" xfId="1" applyNumberFormat="1" applyFont="1" applyFill="1" applyBorder="1" applyAlignment="1" applyProtection="1">
      <alignment horizontal="right" vertical="top" wrapText="1"/>
      <protection hidden="1"/>
    </xf>
    <xf numFmtId="166" fontId="8" fillId="0" borderId="19" xfId="1" applyNumberFormat="1" applyFont="1" applyFill="1" applyBorder="1" applyAlignment="1" applyProtection="1">
      <alignment horizontal="right" vertical="top" wrapText="1"/>
      <protection hidden="1"/>
    </xf>
    <xf numFmtId="2" fontId="8" fillId="0" borderId="19" xfId="1" applyNumberFormat="1" applyFont="1" applyFill="1" applyBorder="1" applyAlignment="1" applyProtection="1">
      <alignment horizontal="center" vertical="top" wrapText="1"/>
      <protection hidden="1"/>
    </xf>
    <xf numFmtId="165" fontId="8" fillId="0" borderId="19" xfId="1" applyNumberFormat="1" applyFont="1" applyFill="1" applyBorder="1" applyAlignment="1" applyProtection="1">
      <alignment wrapText="1"/>
      <protection hidden="1"/>
    </xf>
    <xf numFmtId="167" fontId="8" fillId="0" borderId="19" xfId="1" applyNumberFormat="1" applyFont="1" applyFill="1" applyBorder="1" applyAlignment="1" applyProtection="1">
      <alignment horizontal="right" wrapText="1"/>
      <protection hidden="1"/>
    </xf>
    <xf numFmtId="166" fontId="8" fillId="0" borderId="19" xfId="1" applyNumberFormat="1" applyFont="1" applyFill="1" applyBorder="1" applyAlignment="1" applyProtection="1">
      <alignment horizontal="right" wrapText="1"/>
      <protection hidden="1"/>
    </xf>
    <xf numFmtId="4" fontId="8" fillId="0" borderId="19" xfId="1" applyNumberFormat="1" applyFont="1" applyFill="1" applyBorder="1" applyAlignment="1" applyProtection="1">
      <protection hidden="1"/>
    </xf>
    <xf numFmtId="166" fontId="8" fillId="0" borderId="19" xfId="1" applyNumberFormat="1" applyFont="1" applyFill="1" applyBorder="1" applyAlignment="1" applyProtection="1">
      <alignment horizontal="left" vertical="justify" wrapText="1"/>
      <protection hidden="1"/>
    </xf>
    <xf numFmtId="168" fontId="8" fillId="0" borderId="19" xfId="1" applyNumberFormat="1" applyFont="1" applyFill="1" applyBorder="1" applyAlignment="1" applyProtection="1">
      <alignment horizontal="left" vertical="justify" wrapText="1"/>
      <protection hidden="1"/>
    </xf>
    <xf numFmtId="0" fontId="8" fillId="0" borderId="19" xfId="1" applyNumberFormat="1" applyFont="1" applyFill="1" applyBorder="1" applyAlignment="1" applyProtection="1">
      <alignment horizontal="left" vertical="justify" wrapText="1"/>
      <protection hidden="1"/>
    </xf>
    <xf numFmtId="165" fontId="7" fillId="0" borderId="19" xfId="1" applyNumberFormat="1" applyFont="1" applyFill="1" applyBorder="1" applyAlignment="1" applyProtection="1">
      <alignment wrapText="1"/>
      <protection hidden="1"/>
    </xf>
    <xf numFmtId="167" fontId="7" fillId="0" borderId="19" xfId="1" applyNumberFormat="1" applyFont="1" applyFill="1" applyBorder="1" applyAlignment="1" applyProtection="1">
      <alignment horizontal="right" wrapText="1"/>
      <protection hidden="1"/>
    </xf>
    <xf numFmtId="166" fontId="7" fillId="0" borderId="19" xfId="1" applyNumberFormat="1" applyFont="1" applyFill="1" applyBorder="1" applyAlignment="1" applyProtection="1">
      <alignment horizontal="right" wrapText="1"/>
      <protection hidden="1"/>
    </xf>
    <xf numFmtId="4" fontId="7" fillId="0" borderId="19" xfId="1" applyNumberFormat="1" applyFont="1" applyFill="1" applyBorder="1" applyAlignment="1" applyProtection="1">
      <protection hidden="1"/>
    </xf>
    <xf numFmtId="0" fontId="11" fillId="0" borderId="0" xfId="0" applyFont="1"/>
    <xf numFmtId="0" fontId="7" fillId="0" borderId="19" xfId="1" applyNumberFormat="1" applyFont="1" applyFill="1" applyBorder="1" applyAlignment="1" applyProtection="1">
      <alignment horizontal="left" vertical="justify" wrapText="1"/>
      <protection hidden="1"/>
    </xf>
    <xf numFmtId="166" fontId="7" fillId="0" borderId="19" xfId="1" applyNumberFormat="1" applyFont="1" applyFill="1" applyBorder="1" applyAlignment="1" applyProtection="1">
      <alignment horizontal="left" vertical="justify" wrapText="1"/>
      <protection hidden="1"/>
    </xf>
    <xf numFmtId="168" fontId="7" fillId="0" borderId="19" xfId="1" applyNumberFormat="1" applyFont="1" applyFill="1" applyBorder="1" applyAlignment="1" applyProtection="1">
      <alignment horizontal="left" vertical="justify" wrapText="1"/>
      <protection hidden="1"/>
    </xf>
    <xf numFmtId="167" fontId="12" fillId="0" borderId="19" xfId="0" applyNumberFormat="1" applyFont="1" applyBorder="1" applyAlignment="1">
      <alignment horizontal="right" wrapText="1"/>
    </xf>
    <xf numFmtId="167" fontId="12" fillId="0" borderId="19" xfId="0" applyNumberFormat="1" applyFont="1" applyBorder="1" applyAlignment="1">
      <alignment horizontal="right" vertical="center" wrapText="1"/>
    </xf>
    <xf numFmtId="167" fontId="13" fillId="0" borderId="19" xfId="0" applyNumberFormat="1" applyFont="1" applyBorder="1" applyAlignment="1">
      <alignment horizontal="right" vertical="center" wrapText="1"/>
    </xf>
    <xf numFmtId="167" fontId="13" fillId="0" borderId="19" xfId="0" applyNumberFormat="1" applyFont="1" applyBorder="1" applyAlignment="1">
      <alignment horizontal="right" wrapText="1"/>
    </xf>
    <xf numFmtId="0" fontId="9" fillId="0" borderId="19" xfId="0" applyFont="1" applyBorder="1" applyAlignment="1">
      <alignment horizontal="left"/>
    </xf>
    <xf numFmtId="0" fontId="7" fillId="0" borderId="19" xfId="1" applyNumberFormat="1" applyFont="1" applyFill="1" applyBorder="1" applyAlignment="1" applyProtection="1">
      <alignment wrapText="1"/>
      <protection hidden="1"/>
    </xf>
    <xf numFmtId="0" fontId="8" fillId="0" borderId="19" xfId="1" applyNumberFormat="1" applyFont="1" applyFill="1" applyBorder="1" applyAlignment="1" applyProtection="1">
      <alignment horizontal="right" wrapText="1"/>
      <protection hidden="1"/>
    </xf>
    <xf numFmtId="0" fontId="4" fillId="0" borderId="0" xfId="1"/>
    <xf numFmtId="0" fontId="4" fillId="0" borderId="0" xfId="1" applyAlignment="1">
      <alignment horizontal="right"/>
    </xf>
    <xf numFmtId="0" fontId="14" fillId="0" borderId="0" xfId="1" applyFont="1" applyAlignment="1">
      <alignment horizontal="justify" vertical="justify"/>
    </xf>
    <xf numFmtId="0" fontId="4" fillId="0" borderId="0" xfId="1" applyProtection="1">
      <protection hidden="1"/>
    </xf>
    <xf numFmtId="0" fontId="15" fillId="0" borderId="0" xfId="1" applyFont="1" applyAlignment="1" applyProtection="1">
      <alignment horizontal="justify" vertical="justify"/>
      <protection hidden="1"/>
    </xf>
    <xf numFmtId="0" fontId="4" fillId="0" borderId="0" xfId="1" applyFont="1"/>
    <xf numFmtId="0" fontId="4" fillId="0" borderId="0" xfId="1" applyFont="1" applyProtection="1">
      <protection hidden="1"/>
    </xf>
    <xf numFmtId="0" fontId="7" fillId="0" borderId="0" xfId="1" applyFont="1" applyAlignment="1" applyProtection="1">
      <alignment horizontal="justify" vertical="justify"/>
      <protection hidden="1"/>
    </xf>
    <xf numFmtId="0" fontId="14" fillId="0" borderId="0" xfId="1" applyFont="1" applyAlignment="1" applyProtection="1">
      <alignment horizontal="justify" vertical="justify"/>
      <protection hidden="1"/>
    </xf>
    <xf numFmtId="3" fontId="5" fillId="0" borderId="0" xfId="1" applyNumberFormat="1" applyFont="1" applyFill="1" applyAlignment="1" applyProtection="1">
      <protection hidden="1"/>
    </xf>
    <xf numFmtId="3" fontId="8" fillId="0" borderId="0" xfId="1" applyNumberFormat="1" applyFont="1" applyFill="1" applyAlignment="1" applyProtection="1">
      <protection hidden="1"/>
    </xf>
    <xf numFmtId="0" fontId="7" fillId="0" borderId="0" xfId="1" applyNumberFormat="1" applyFont="1" applyFill="1" applyAlignment="1" applyProtection="1">
      <protection hidden="1"/>
    </xf>
    <xf numFmtId="0" fontId="7" fillId="0" borderId="0" xfId="1" applyNumberFormat="1" applyFont="1" applyFill="1" applyAlignment="1" applyProtection="1">
      <alignment horizontal="right"/>
      <protection hidden="1"/>
    </xf>
    <xf numFmtId="0" fontId="7" fillId="0" borderId="0" xfId="1" applyNumberFormat="1" applyFont="1" applyFill="1" applyAlignment="1" applyProtection="1">
      <alignment horizontal="justify" vertical="justify"/>
      <protection hidden="1"/>
    </xf>
    <xf numFmtId="4" fontId="5" fillId="0" borderId="1" xfId="1" applyNumberFormat="1" applyFont="1" applyFill="1" applyBorder="1" applyAlignment="1" applyProtection="1">
      <protection hidden="1"/>
    </xf>
    <xf numFmtId="3" fontId="5" fillId="0" borderId="1" xfId="1" applyNumberFormat="1" applyFont="1" applyFill="1" applyBorder="1" applyAlignment="1" applyProtection="1">
      <protection hidden="1"/>
    </xf>
    <xf numFmtId="3" fontId="8" fillId="0" borderId="1" xfId="1" applyNumberFormat="1" applyFont="1" applyFill="1" applyBorder="1" applyAlignment="1" applyProtection="1">
      <protection hidden="1"/>
    </xf>
    <xf numFmtId="3" fontId="8" fillId="0" borderId="1" xfId="1" applyNumberFormat="1" applyFont="1" applyFill="1" applyBorder="1" applyAlignment="1" applyProtection="1">
      <alignment wrapText="1"/>
      <protection hidden="1"/>
    </xf>
    <xf numFmtId="0" fontId="8" fillId="0" borderId="1" xfId="1" applyNumberFormat="1" applyFont="1" applyFill="1" applyBorder="1" applyAlignment="1" applyProtection="1">
      <protection hidden="1"/>
    </xf>
    <xf numFmtId="0" fontId="8" fillId="0" borderId="1" xfId="1" applyNumberFormat="1" applyFont="1" applyFill="1" applyBorder="1" applyAlignment="1" applyProtection="1">
      <alignment horizontal="right" wrapText="1"/>
      <protection hidden="1"/>
    </xf>
    <xf numFmtId="0" fontId="7" fillId="0" borderId="1" xfId="1" applyNumberFormat="1" applyFont="1" applyFill="1" applyBorder="1" applyAlignment="1" applyProtection="1">
      <alignment wrapText="1"/>
      <protection hidden="1"/>
    </xf>
    <xf numFmtId="0" fontId="7" fillId="0" borderId="1" xfId="1" applyNumberFormat="1" applyFont="1" applyFill="1" applyBorder="1" applyAlignment="1" applyProtection="1">
      <protection hidden="1"/>
    </xf>
    <xf numFmtId="0" fontId="16" fillId="0" borderId="1" xfId="1" applyNumberFormat="1" applyFont="1" applyFill="1" applyBorder="1" applyAlignment="1" applyProtection="1">
      <alignment horizontal="justify" vertical="justify"/>
      <protection hidden="1"/>
    </xf>
    <xf numFmtId="0" fontId="17" fillId="0" borderId="23" xfId="1" applyNumberFormat="1" applyFont="1" applyFill="1" applyBorder="1" applyAlignment="1" applyProtection="1">
      <alignment horizontal="justify" vertical="justify"/>
      <protection hidden="1"/>
    </xf>
    <xf numFmtId="0" fontId="17" fillId="0" borderId="24" xfId="1" applyNumberFormat="1" applyFont="1" applyFill="1" applyBorder="1" applyAlignment="1" applyProtection="1">
      <alignment horizontal="justify" vertical="justify"/>
      <protection hidden="1"/>
    </xf>
    <xf numFmtId="0" fontId="4" fillId="0" borderId="0" xfId="1" applyNumberFormat="1" applyFont="1" applyFill="1" applyAlignment="1" applyProtection="1">
      <protection hidden="1"/>
    </xf>
    <xf numFmtId="4" fontId="18" fillId="0" borderId="1" xfId="1" applyNumberFormat="1" applyFont="1" applyFill="1" applyBorder="1" applyAlignment="1" applyProtection="1">
      <protection hidden="1"/>
    </xf>
    <xf numFmtId="4" fontId="4" fillId="0" borderId="1" xfId="1" applyNumberFormat="1" applyFont="1" applyFill="1" applyBorder="1" applyAlignment="1" applyProtection="1">
      <protection hidden="1"/>
    </xf>
    <xf numFmtId="3" fontId="4" fillId="0" borderId="1" xfId="1" applyNumberFormat="1" applyFont="1" applyFill="1" applyBorder="1" applyAlignment="1" applyProtection="1">
      <protection hidden="1"/>
    </xf>
    <xf numFmtId="3" fontId="7" fillId="0" borderId="1" xfId="1" applyNumberFormat="1" applyFont="1" applyFill="1" applyBorder="1" applyAlignment="1" applyProtection="1">
      <protection hidden="1"/>
    </xf>
    <xf numFmtId="169" fontId="7" fillId="0" borderId="1" xfId="1" applyNumberFormat="1" applyFont="1" applyFill="1" applyBorder="1" applyAlignment="1" applyProtection="1">
      <alignment wrapText="1"/>
      <protection hidden="1"/>
    </xf>
    <xf numFmtId="166" fontId="7" fillId="0" borderId="1" xfId="1" applyNumberFormat="1" applyFont="1" applyFill="1" applyBorder="1" applyAlignment="1" applyProtection="1">
      <alignment wrapText="1"/>
      <protection hidden="1"/>
    </xf>
    <xf numFmtId="170" fontId="7" fillId="0" borderId="1" xfId="1" applyNumberFormat="1" applyFont="1" applyFill="1" applyBorder="1" applyAlignment="1" applyProtection="1">
      <alignment wrapText="1"/>
      <protection hidden="1"/>
    </xf>
    <xf numFmtId="0" fontId="7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19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20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17" fillId="0" borderId="1" xfId="1" applyNumberFormat="1" applyFont="1" applyFill="1" applyBorder="1" applyAlignment="1" applyProtection="1">
      <alignment horizontal="justify" vertical="justify" wrapText="1"/>
      <protection hidden="1"/>
    </xf>
    <xf numFmtId="168" fontId="17" fillId="0" borderId="1" xfId="1" applyNumberFormat="1" applyFont="1" applyFill="1" applyBorder="1" applyAlignment="1" applyProtection="1">
      <alignment horizontal="justify" vertical="justify" wrapText="1"/>
      <protection hidden="1"/>
    </xf>
    <xf numFmtId="166" fontId="17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3" fillId="0" borderId="0" xfId="1" applyNumberFormat="1" applyFont="1" applyFill="1" applyAlignment="1" applyProtection="1">
      <protection hidden="1"/>
    </xf>
    <xf numFmtId="0" fontId="19" fillId="0" borderId="1" xfId="1" applyNumberFormat="1" applyFont="1" applyFill="1" applyBorder="1" applyAlignment="1" applyProtection="1">
      <alignment horizontal="left" vertical="justify" wrapText="1"/>
      <protection hidden="1"/>
    </xf>
    <xf numFmtId="0" fontId="19" fillId="0" borderId="0" xfId="1" applyNumberFormat="1" applyFont="1" applyFill="1" applyBorder="1" applyAlignment="1" applyProtection="1">
      <alignment horizontal="justify" vertical="justify" wrapText="1"/>
      <protection hidden="1"/>
    </xf>
    <xf numFmtId="0" fontId="20" fillId="0" borderId="0" xfId="1" applyNumberFormat="1" applyFont="1" applyFill="1" applyBorder="1" applyAlignment="1" applyProtection="1">
      <alignment horizontal="justify" vertical="justify" wrapText="1"/>
      <protection hidden="1"/>
    </xf>
    <xf numFmtId="0" fontId="17" fillId="0" borderId="0" xfId="1" applyNumberFormat="1" applyFont="1" applyFill="1" applyBorder="1" applyAlignment="1" applyProtection="1">
      <alignment horizontal="justify" vertical="justify" wrapText="1"/>
      <protection hidden="1"/>
    </xf>
    <xf numFmtId="168" fontId="17" fillId="0" borderId="0" xfId="1" applyNumberFormat="1" applyFont="1" applyFill="1" applyBorder="1" applyAlignment="1" applyProtection="1">
      <alignment horizontal="justify" vertical="justify" wrapText="1"/>
      <protection hidden="1"/>
    </xf>
    <xf numFmtId="166" fontId="17" fillId="0" borderId="0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1" xfId="1" applyFont="1" applyBorder="1" applyAlignment="1" applyProtection="1">
      <alignment horizontal="justify" vertical="justify"/>
      <protection hidden="1"/>
    </xf>
    <xf numFmtId="0" fontId="3" fillId="0" borderId="0" xfId="1" applyNumberFormat="1" applyFont="1" applyFill="1" applyBorder="1" applyAlignment="1" applyProtection="1">
      <protection hidden="1"/>
    </xf>
    <xf numFmtId="166" fontId="17" fillId="0" borderId="13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0" xfId="1" applyFont="1" applyBorder="1" applyAlignment="1" applyProtection="1">
      <alignment horizontal="justify" vertical="justify"/>
      <protection hidden="1"/>
    </xf>
    <xf numFmtId="4" fontId="21" fillId="0" borderId="1" xfId="1" applyNumberFormat="1" applyFont="1" applyFill="1" applyBorder="1" applyAlignment="1" applyProtection="1">
      <protection hidden="1"/>
    </xf>
    <xf numFmtId="166" fontId="8" fillId="0" borderId="1" xfId="1" applyNumberFormat="1" applyFont="1" applyFill="1" applyBorder="1" applyAlignment="1" applyProtection="1">
      <alignment wrapText="1"/>
      <protection hidden="1"/>
    </xf>
    <xf numFmtId="0" fontId="16" fillId="0" borderId="14" xfId="1" applyNumberFormat="1" applyFont="1" applyFill="1" applyBorder="1" applyAlignment="1" applyProtection="1">
      <alignment vertical="justify" wrapText="1"/>
      <protection hidden="1"/>
    </xf>
    <xf numFmtId="167" fontId="8" fillId="0" borderId="16" xfId="1" applyNumberFormat="1" applyFont="1" applyFill="1" applyBorder="1" applyAlignment="1" applyProtection="1">
      <alignment horizontal="right" wrapText="1"/>
      <protection hidden="1"/>
    </xf>
    <xf numFmtId="0" fontId="8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20" fillId="0" borderId="23" xfId="1" applyNumberFormat="1" applyFont="1" applyFill="1" applyBorder="1" applyAlignment="1" applyProtection="1">
      <alignment horizontal="justify" vertical="justify" wrapText="1"/>
      <protection hidden="1"/>
    </xf>
    <xf numFmtId="0" fontId="17" fillId="0" borderId="23" xfId="1" applyNumberFormat="1" applyFont="1" applyFill="1" applyBorder="1" applyAlignment="1" applyProtection="1">
      <alignment horizontal="justify" vertical="justify" wrapText="1"/>
      <protection hidden="1"/>
    </xf>
    <xf numFmtId="168" fontId="17" fillId="0" borderId="23" xfId="1" applyNumberFormat="1" applyFont="1" applyFill="1" applyBorder="1" applyAlignment="1" applyProtection="1">
      <alignment horizontal="justify" vertical="justify" wrapText="1"/>
      <protection hidden="1"/>
    </xf>
    <xf numFmtId="166" fontId="17" fillId="0" borderId="24" xfId="1" applyNumberFormat="1" applyFont="1" applyFill="1" applyBorder="1" applyAlignment="1" applyProtection="1">
      <alignment horizontal="justify" vertical="justify" wrapText="1"/>
      <protection hidden="1"/>
    </xf>
    <xf numFmtId="0" fontId="10" fillId="0" borderId="1" xfId="1" applyNumberFormat="1" applyFont="1" applyFill="1" applyBorder="1" applyAlignment="1" applyProtection="1">
      <alignment horizontal="justify" vertical="justify" wrapText="1"/>
      <protection hidden="1"/>
    </xf>
    <xf numFmtId="4" fontId="4" fillId="0" borderId="16" xfId="1" applyNumberFormat="1" applyFont="1" applyFill="1" applyBorder="1" applyAlignment="1" applyProtection="1">
      <protection hidden="1"/>
    </xf>
    <xf numFmtId="3" fontId="4" fillId="0" borderId="16" xfId="1" applyNumberFormat="1" applyFont="1" applyFill="1" applyBorder="1" applyAlignment="1" applyProtection="1">
      <protection hidden="1"/>
    </xf>
    <xf numFmtId="3" fontId="7" fillId="0" borderId="15" xfId="1" applyNumberFormat="1" applyFont="1" applyFill="1" applyBorder="1" applyAlignment="1" applyProtection="1">
      <protection hidden="1"/>
    </xf>
    <xf numFmtId="169" fontId="7" fillId="0" borderId="16" xfId="1" applyNumberFormat="1" applyFont="1" applyFill="1" applyBorder="1" applyAlignment="1" applyProtection="1">
      <alignment wrapText="1"/>
      <protection hidden="1"/>
    </xf>
    <xf numFmtId="166" fontId="7" fillId="0" borderId="15" xfId="1" applyNumberFormat="1" applyFont="1" applyFill="1" applyBorder="1" applyAlignment="1" applyProtection="1">
      <alignment wrapText="1"/>
      <protection hidden="1"/>
    </xf>
    <xf numFmtId="167" fontId="7" fillId="0" borderId="16" xfId="1" applyNumberFormat="1" applyFont="1" applyFill="1" applyBorder="1" applyAlignment="1" applyProtection="1">
      <alignment horizontal="right" wrapText="1"/>
      <protection hidden="1"/>
    </xf>
    <xf numFmtId="165" fontId="7" fillId="0" borderId="16" xfId="1" applyNumberFormat="1" applyFont="1" applyFill="1" applyBorder="1" applyAlignment="1" applyProtection="1">
      <alignment wrapText="1"/>
      <protection hidden="1"/>
    </xf>
    <xf numFmtId="170" fontId="7" fillId="0" borderId="14" xfId="1" applyNumberFormat="1" applyFont="1" applyFill="1" applyBorder="1" applyAlignment="1" applyProtection="1">
      <alignment wrapText="1"/>
      <protection hidden="1"/>
    </xf>
    <xf numFmtId="0" fontId="7" fillId="0" borderId="16" xfId="1" applyNumberFormat="1" applyFont="1" applyFill="1" applyBorder="1" applyAlignment="1" applyProtection="1">
      <alignment horizontal="justify" vertical="justify" wrapText="1"/>
      <protection hidden="1"/>
    </xf>
    <xf numFmtId="0" fontId="7" fillId="0" borderId="0" xfId="1" applyNumberFormat="1" applyFont="1" applyFill="1" applyBorder="1" applyAlignment="1" applyProtection="1">
      <alignment horizontal="justify" vertical="justify" wrapText="1"/>
      <protection hidden="1"/>
    </xf>
    <xf numFmtId="0" fontId="7" fillId="0" borderId="23" xfId="1" applyNumberFormat="1" applyFont="1" applyFill="1" applyBorder="1" applyAlignment="1" applyProtection="1">
      <alignment horizontal="justify" vertical="justify" wrapText="1"/>
      <protection hidden="1"/>
    </xf>
    <xf numFmtId="0" fontId="7" fillId="0" borderId="25" xfId="1" applyNumberFormat="1" applyFont="1" applyFill="1" applyBorder="1" applyAlignment="1" applyProtection="1">
      <alignment horizontal="justify" vertical="justify" wrapText="1"/>
      <protection hidden="1"/>
    </xf>
    <xf numFmtId="0" fontId="20" fillId="0" borderId="26" xfId="1" applyNumberFormat="1" applyFont="1" applyFill="1" applyBorder="1" applyAlignment="1" applyProtection="1">
      <alignment horizontal="justify" vertical="justify" wrapText="1"/>
      <protection hidden="1"/>
    </xf>
    <xf numFmtId="0" fontId="17" fillId="0" borderId="26" xfId="1" applyNumberFormat="1" applyFont="1" applyFill="1" applyBorder="1" applyAlignment="1" applyProtection="1">
      <alignment horizontal="justify" vertical="justify" wrapText="1"/>
      <protection hidden="1"/>
    </xf>
    <xf numFmtId="168" fontId="17" fillId="0" borderId="26" xfId="1" applyNumberFormat="1" applyFont="1" applyFill="1" applyBorder="1" applyAlignment="1" applyProtection="1">
      <alignment horizontal="justify" vertical="justify" wrapText="1"/>
      <protection hidden="1"/>
    </xf>
    <xf numFmtId="166" fontId="17" fillId="0" borderId="27" xfId="1" applyNumberFormat="1" applyFont="1" applyFill="1" applyBorder="1" applyAlignment="1" applyProtection="1">
      <alignment horizontal="justify" vertical="justify" wrapText="1"/>
      <protection hidden="1"/>
    </xf>
    <xf numFmtId="0" fontId="20" fillId="0" borderId="16" xfId="1" applyNumberFormat="1" applyFont="1" applyFill="1" applyBorder="1" applyAlignment="1" applyProtection="1">
      <alignment horizontal="justify" vertical="justify" wrapText="1"/>
      <protection hidden="1"/>
    </xf>
    <xf numFmtId="166" fontId="17" fillId="0" borderId="3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28" xfId="1" applyFont="1" applyBorder="1" applyAlignment="1" applyProtection="1">
      <alignment horizontal="justify" vertical="justify"/>
      <protection hidden="1"/>
    </xf>
    <xf numFmtId="4" fontId="5" fillId="0" borderId="16" xfId="1" applyNumberFormat="1" applyFont="1" applyFill="1" applyBorder="1" applyAlignment="1" applyProtection="1">
      <protection hidden="1"/>
    </xf>
    <xf numFmtId="165" fontId="8" fillId="0" borderId="16" xfId="1" applyNumberFormat="1" applyFont="1" applyFill="1" applyBorder="1" applyAlignment="1" applyProtection="1">
      <alignment wrapText="1"/>
      <protection hidden="1"/>
    </xf>
    <xf numFmtId="0" fontId="17" fillId="0" borderId="16" xfId="1" applyNumberFormat="1" applyFont="1" applyFill="1" applyBorder="1" applyAlignment="1" applyProtection="1">
      <alignment horizontal="justify" vertical="justify" wrapText="1"/>
      <protection hidden="1"/>
    </xf>
    <xf numFmtId="168" fontId="17" fillId="0" borderId="16" xfId="1" applyNumberFormat="1" applyFont="1" applyFill="1" applyBorder="1" applyAlignment="1" applyProtection="1">
      <alignment horizontal="justify" vertical="justify" wrapText="1"/>
      <protection hidden="1"/>
    </xf>
    <xf numFmtId="0" fontId="7" fillId="0" borderId="16" xfId="1" applyNumberFormat="1" applyFont="1" applyFill="1" applyBorder="1" applyAlignment="1" applyProtection="1">
      <alignment horizontal="left" vertical="justify" wrapText="1"/>
      <protection hidden="1"/>
    </xf>
    <xf numFmtId="0" fontId="17" fillId="0" borderId="14" xfId="1" applyNumberFormat="1" applyFont="1" applyFill="1" applyBorder="1" applyAlignment="1" applyProtection="1">
      <alignment horizontal="justify" vertical="justify" wrapText="1"/>
      <protection hidden="1"/>
    </xf>
    <xf numFmtId="0" fontId="7" fillId="0" borderId="14" xfId="1" applyNumberFormat="1" applyFont="1" applyFill="1" applyBorder="1" applyAlignment="1" applyProtection="1">
      <alignment horizontal="justify" vertical="justify" wrapText="1"/>
      <protection hidden="1"/>
    </xf>
    <xf numFmtId="0" fontId="7" fillId="0" borderId="15" xfId="1" applyNumberFormat="1" applyFont="1" applyFill="1" applyBorder="1" applyAlignment="1" applyProtection="1">
      <alignment horizontal="justify" vertical="justify" wrapText="1"/>
      <protection hidden="1"/>
    </xf>
    <xf numFmtId="0" fontId="17" fillId="0" borderId="15" xfId="1" applyNumberFormat="1" applyFont="1" applyFill="1" applyBorder="1" applyAlignment="1" applyProtection="1">
      <alignment horizontal="justify" vertical="justify" wrapText="1"/>
      <protection hidden="1"/>
    </xf>
    <xf numFmtId="168" fontId="17" fillId="0" borderId="15" xfId="1" applyNumberFormat="1" applyFont="1" applyFill="1" applyBorder="1" applyAlignment="1" applyProtection="1">
      <alignment horizontal="justify" vertical="justify" wrapText="1"/>
      <protection hidden="1"/>
    </xf>
    <xf numFmtId="166" fontId="22" fillId="0" borderId="15" xfId="1" applyNumberFormat="1" applyFont="1" applyFill="1" applyBorder="1" applyAlignment="1" applyProtection="1">
      <alignment horizontal="justify" vertical="justify" wrapText="1"/>
      <protection hidden="1"/>
    </xf>
    <xf numFmtId="166" fontId="22" fillId="0" borderId="14" xfId="1" applyNumberFormat="1" applyFont="1" applyFill="1" applyBorder="1" applyAlignment="1" applyProtection="1">
      <alignment horizontal="justify" vertical="justify" wrapText="1"/>
      <protection hidden="1"/>
    </xf>
    <xf numFmtId="166" fontId="22" fillId="0" borderId="3" xfId="1" applyNumberFormat="1" applyFont="1" applyFill="1" applyBorder="1" applyAlignment="1" applyProtection="1">
      <alignment horizontal="justify" vertical="justify" wrapText="1"/>
      <protection hidden="1"/>
    </xf>
    <xf numFmtId="166" fontId="8" fillId="0" borderId="14" xfId="1" applyNumberFormat="1" applyFont="1" applyFill="1" applyBorder="1" applyAlignment="1" applyProtection="1">
      <alignment horizontal="justify" vertical="justify" wrapText="1"/>
      <protection hidden="1"/>
    </xf>
    <xf numFmtId="0" fontId="20" fillId="0" borderId="14" xfId="1" applyNumberFormat="1" applyFont="1" applyFill="1" applyBorder="1" applyAlignment="1" applyProtection="1">
      <alignment horizontal="justify" vertical="justify" wrapText="1"/>
      <protection hidden="1"/>
    </xf>
    <xf numFmtId="0" fontId="20" fillId="0" borderId="15" xfId="1" applyNumberFormat="1" applyFont="1" applyFill="1" applyBorder="1" applyAlignment="1" applyProtection="1">
      <alignment horizontal="justify" vertical="justify" wrapText="1"/>
      <protection hidden="1"/>
    </xf>
    <xf numFmtId="168" fontId="8" fillId="0" borderId="1" xfId="1" applyNumberFormat="1" applyFont="1" applyFill="1" applyBorder="1" applyAlignment="1" applyProtection="1">
      <alignment horizontal="justify" vertical="justify" wrapText="1"/>
      <protection hidden="1"/>
    </xf>
    <xf numFmtId="166" fontId="8" fillId="0" borderId="3" xfId="1" applyNumberFormat="1" applyFont="1" applyFill="1" applyBorder="1" applyAlignment="1" applyProtection="1">
      <alignment horizontal="justify" vertical="justify" wrapText="1"/>
      <protection hidden="1"/>
    </xf>
    <xf numFmtId="0" fontId="16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16" fillId="0" borderId="16" xfId="1" applyNumberFormat="1" applyFont="1" applyFill="1" applyBorder="1" applyAlignment="1" applyProtection="1">
      <alignment horizontal="justify" vertical="justify" wrapText="1"/>
      <protection hidden="1"/>
    </xf>
    <xf numFmtId="168" fontId="8" fillId="0" borderId="16" xfId="1" applyNumberFormat="1" applyFont="1" applyFill="1" applyBorder="1" applyAlignment="1" applyProtection="1">
      <alignment horizontal="justify" vertical="justify" wrapText="1"/>
      <protection hidden="1"/>
    </xf>
    <xf numFmtId="0" fontId="8" fillId="0" borderId="15" xfId="1" applyNumberFormat="1" applyFont="1" applyFill="1" applyBorder="1" applyAlignment="1" applyProtection="1">
      <alignment horizontal="justify" vertical="justify" wrapText="1"/>
      <protection hidden="1"/>
    </xf>
    <xf numFmtId="168" fontId="8" fillId="0" borderId="15" xfId="1" applyNumberFormat="1" applyFont="1" applyFill="1" applyBorder="1" applyAlignment="1" applyProtection="1">
      <alignment horizontal="justify" vertical="justify" wrapText="1"/>
      <protection hidden="1"/>
    </xf>
    <xf numFmtId="0" fontId="8" fillId="0" borderId="14" xfId="1" applyNumberFormat="1" applyFont="1" applyFill="1" applyBorder="1" applyAlignment="1" applyProtection="1">
      <alignment horizontal="justify" vertical="justify" wrapText="1"/>
      <protection hidden="1"/>
    </xf>
    <xf numFmtId="3" fontId="5" fillId="0" borderId="16" xfId="1" applyNumberFormat="1" applyFont="1" applyFill="1" applyBorder="1" applyAlignment="1" applyProtection="1">
      <protection hidden="1"/>
    </xf>
    <xf numFmtId="3" fontId="8" fillId="0" borderId="15" xfId="1" applyNumberFormat="1" applyFont="1" applyFill="1" applyBorder="1" applyAlignment="1" applyProtection="1">
      <protection hidden="1"/>
    </xf>
    <xf numFmtId="169" fontId="8" fillId="0" borderId="16" xfId="1" applyNumberFormat="1" applyFont="1" applyFill="1" applyBorder="1" applyAlignment="1" applyProtection="1">
      <alignment wrapText="1"/>
      <protection hidden="1"/>
    </xf>
    <xf numFmtId="166" fontId="8" fillId="0" borderId="15" xfId="1" applyNumberFormat="1" applyFont="1" applyFill="1" applyBorder="1" applyAlignment="1" applyProtection="1">
      <alignment wrapText="1"/>
      <protection hidden="1"/>
    </xf>
    <xf numFmtId="170" fontId="8" fillId="0" borderId="14" xfId="1" applyNumberFormat="1" applyFont="1" applyFill="1" applyBorder="1" applyAlignment="1" applyProtection="1">
      <alignment wrapText="1"/>
      <protection hidden="1"/>
    </xf>
    <xf numFmtId="4" fontId="18" fillId="0" borderId="0" xfId="1" applyNumberFormat="1" applyFont="1" applyFill="1" applyBorder="1" applyAlignment="1" applyProtection="1">
      <protection hidden="1"/>
    </xf>
    <xf numFmtId="0" fontId="7" fillId="0" borderId="14" xfId="1" applyNumberFormat="1" applyFont="1" applyFill="1" applyBorder="1" applyAlignment="1" applyProtection="1">
      <alignment horizontal="justify" vertical="justify"/>
      <protection hidden="1"/>
    </xf>
    <xf numFmtId="0" fontId="8" fillId="0" borderId="16" xfId="1" applyNumberFormat="1" applyFont="1" applyFill="1" applyBorder="1" applyAlignment="1" applyProtection="1">
      <alignment horizontal="justify" vertical="justify" wrapText="1"/>
      <protection hidden="1"/>
    </xf>
    <xf numFmtId="0" fontId="5" fillId="0" borderId="0" xfId="1" applyFont="1"/>
    <xf numFmtId="0" fontId="23" fillId="0" borderId="0" xfId="1" applyNumberFormat="1" applyFont="1" applyFill="1" applyBorder="1" applyAlignment="1" applyProtection="1">
      <protection hidden="1"/>
    </xf>
    <xf numFmtId="0" fontId="24" fillId="0" borderId="28" xfId="1" applyFont="1" applyBorder="1" applyAlignment="1" applyProtection="1">
      <alignment horizontal="justify" vertical="justify"/>
      <protection hidden="1"/>
    </xf>
    <xf numFmtId="0" fontId="19" fillId="0" borderId="16" xfId="1" applyNumberFormat="1" applyFont="1" applyFill="1" applyBorder="1" applyAlignment="1" applyProtection="1">
      <alignment horizontal="justify" vertical="justify" wrapText="1"/>
      <protection hidden="1"/>
    </xf>
    <xf numFmtId="0" fontId="16" fillId="0" borderId="16" xfId="1" applyNumberFormat="1" applyFont="1" applyFill="1" applyBorder="1" applyAlignment="1" applyProtection="1">
      <alignment vertical="justify" wrapText="1"/>
      <protection hidden="1"/>
    </xf>
    <xf numFmtId="4" fontId="21" fillId="0" borderId="4" xfId="1" applyNumberFormat="1" applyFont="1" applyFill="1" applyBorder="1" applyAlignment="1" applyProtection="1">
      <protection hidden="1"/>
    </xf>
    <xf numFmtId="4" fontId="5" fillId="0" borderId="29" xfId="1" applyNumberFormat="1" applyFont="1" applyFill="1" applyBorder="1" applyAlignment="1" applyProtection="1">
      <protection hidden="1"/>
    </xf>
    <xf numFmtId="3" fontId="4" fillId="0" borderId="29" xfId="1" applyNumberFormat="1" applyFont="1" applyFill="1" applyBorder="1" applyAlignment="1" applyProtection="1">
      <protection hidden="1"/>
    </xf>
    <xf numFmtId="3" fontId="7" fillId="0" borderId="30" xfId="1" applyNumberFormat="1" applyFont="1" applyFill="1" applyBorder="1" applyAlignment="1" applyProtection="1">
      <protection hidden="1"/>
    </xf>
    <xf numFmtId="169" fontId="7" fillId="0" borderId="29" xfId="1" applyNumberFormat="1" applyFont="1" applyFill="1" applyBorder="1" applyAlignment="1" applyProtection="1">
      <alignment wrapText="1"/>
      <protection hidden="1"/>
    </xf>
    <xf numFmtId="166" fontId="7" fillId="0" borderId="30" xfId="1" applyNumberFormat="1" applyFont="1" applyFill="1" applyBorder="1" applyAlignment="1" applyProtection="1">
      <alignment wrapText="1"/>
      <protection hidden="1"/>
    </xf>
    <xf numFmtId="166" fontId="8" fillId="0" borderId="4" xfId="1" applyNumberFormat="1" applyFont="1" applyFill="1" applyBorder="1" applyAlignment="1" applyProtection="1">
      <alignment horizontal="right" wrapText="1"/>
      <protection hidden="1"/>
    </xf>
    <xf numFmtId="167" fontId="8" fillId="0" borderId="29" xfId="1" applyNumberFormat="1" applyFont="1" applyFill="1" applyBorder="1" applyAlignment="1" applyProtection="1">
      <alignment horizontal="right" wrapText="1"/>
      <protection hidden="1"/>
    </xf>
    <xf numFmtId="165" fontId="8" fillId="0" borderId="29" xfId="1" applyNumberFormat="1" applyFont="1" applyFill="1" applyBorder="1" applyAlignment="1" applyProtection="1">
      <alignment wrapText="1"/>
      <protection hidden="1"/>
    </xf>
    <xf numFmtId="170" fontId="7" fillId="0" borderId="31" xfId="1" applyNumberFormat="1" applyFont="1" applyFill="1" applyBorder="1" applyAlignment="1" applyProtection="1">
      <alignment wrapText="1"/>
      <protection hidden="1"/>
    </xf>
    <xf numFmtId="166" fontId="8" fillId="0" borderId="4" xfId="1" applyNumberFormat="1" applyFont="1" applyFill="1" applyBorder="1" applyAlignment="1" applyProtection="1">
      <alignment wrapText="1"/>
      <protection hidden="1"/>
    </xf>
    <xf numFmtId="0" fontId="23" fillId="0" borderId="0" xfId="1" applyNumberFormat="1" applyFont="1" applyFill="1" applyAlignment="1" applyProtection="1">
      <protection hidden="1"/>
    </xf>
    <xf numFmtId="2" fontId="8" fillId="0" borderId="4" xfId="1" applyNumberFormat="1" applyFont="1" applyFill="1" applyBorder="1" applyAlignment="1" applyProtection="1">
      <alignment horizontal="center" vertical="top" wrapText="1"/>
      <protection hidden="1"/>
    </xf>
    <xf numFmtId="2" fontId="5" fillId="0" borderId="29" xfId="1" applyNumberFormat="1" applyFont="1" applyFill="1" applyBorder="1" applyAlignment="1" applyProtection="1">
      <alignment horizontal="center" vertical="top" wrapText="1"/>
      <protection hidden="1"/>
    </xf>
    <xf numFmtId="0" fontId="5" fillId="0" borderId="29" xfId="1" applyNumberFormat="1" applyFont="1" applyFill="1" applyBorder="1" applyAlignment="1" applyProtection="1">
      <alignment horizontal="center" vertical="top" wrapText="1"/>
      <protection hidden="1"/>
    </xf>
    <xf numFmtId="0" fontId="8" fillId="0" borderId="30" xfId="1" applyNumberFormat="1" applyFont="1" applyFill="1" applyBorder="1" applyAlignment="1" applyProtection="1">
      <alignment horizontal="center" vertical="top" wrapText="1"/>
      <protection hidden="1"/>
    </xf>
    <xf numFmtId="0" fontId="8" fillId="0" borderId="4" xfId="1" applyNumberFormat="1" applyFont="1" applyFill="1" applyBorder="1" applyAlignment="1" applyProtection="1">
      <alignment horizontal="center" vertical="top" wrapText="1"/>
      <protection hidden="1"/>
    </xf>
    <xf numFmtId="0" fontId="8" fillId="0" borderId="29" xfId="1" applyNumberFormat="1" applyFont="1" applyFill="1" applyBorder="1" applyAlignment="1" applyProtection="1">
      <alignment horizontal="center" wrapText="1"/>
      <protection hidden="1"/>
    </xf>
    <xf numFmtId="166" fontId="8" fillId="0" borderId="4" xfId="1" applyNumberFormat="1" applyFont="1" applyFill="1" applyBorder="1" applyAlignment="1" applyProtection="1">
      <alignment horizontal="right" vertical="top" wrapText="1"/>
      <protection hidden="1"/>
    </xf>
    <xf numFmtId="167" fontId="8" fillId="0" borderId="29" xfId="1" applyNumberFormat="1" applyFont="1" applyFill="1" applyBorder="1" applyAlignment="1" applyProtection="1">
      <alignment horizontal="right" vertical="top" wrapText="1"/>
      <protection hidden="1"/>
    </xf>
    <xf numFmtId="165" fontId="8" fillId="0" borderId="29" xfId="1" applyNumberFormat="1" applyFont="1" applyFill="1" applyBorder="1" applyAlignment="1" applyProtection="1">
      <alignment horizontal="center" vertical="top" wrapText="1"/>
      <protection hidden="1"/>
    </xf>
    <xf numFmtId="0" fontId="8" fillId="0" borderId="31" xfId="1" applyNumberFormat="1" applyFont="1" applyFill="1" applyBorder="1" applyAlignment="1" applyProtection="1">
      <alignment horizontal="center" vertical="top" wrapText="1"/>
      <protection hidden="1"/>
    </xf>
    <xf numFmtId="166" fontId="8" fillId="0" borderId="4" xfId="1" applyNumberFormat="1" applyFont="1" applyFill="1" applyBorder="1" applyAlignment="1" applyProtection="1">
      <alignment horizontal="center" vertical="top" wrapText="1"/>
      <protection hidden="1"/>
    </xf>
    <xf numFmtId="0" fontId="17" fillId="0" borderId="15" xfId="1" applyNumberFormat="1" applyFont="1" applyFill="1" applyBorder="1" applyAlignment="1" applyProtection="1">
      <alignment horizontal="left" vertical="justify"/>
      <protection hidden="1"/>
    </xf>
    <xf numFmtId="0" fontId="17" fillId="0" borderId="14" xfId="1" applyNumberFormat="1" applyFont="1" applyFill="1" applyBorder="1" applyAlignment="1" applyProtection="1">
      <alignment horizontal="center" vertical="justify"/>
      <protection hidden="1"/>
    </xf>
    <xf numFmtId="0" fontId="5" fillId="0" borderId="1" xfId="1" applyNumberFormat="1" applyFont="1" applyFill="1" applyBorder="1" applyAlignment="1" applyProtection="1">
      <alignment horizontal="center" vertical="top" wrapText="1"/>
      <protection hidden="1"/>
    </xf>
    <xf numFmtId="0" fontId="8" fillId="0" borderId="1" xfId="1" applyNumberFormat="1" applyFont="1" applyFill="1" applyBorder="1" applyAlignment="1" applyProtection="1">
      <alignment horizontal="center" wrapText="1"/>
      <protection hidden="1"/>
    </xf>
    <xf numFmtId="0" fontId="8" fillId="0" borderId="1" xfId="1" applyNumberFormat="1" applyFont="1" applyFill="1" applyBorder="1" applyAlignment="1" applyProtection="1">
      <alignment horizontal="right" vertical="top" wrapText="1"/>
      <protection hidden="1"/>
    </xf>
    <xf numFmtId="0" fontId="5" fillId="0" borderId="0" xfId="1" applyNumberFormat="1" applyFont="1" applyFill="1" applyAlignment="1" applyProtection="1">
      <protection hidden="1"/>
    </xf>
    <xf numFmtId="0" fontId="5" fillId="0" borderId="0" xfId="1" applyNumberFormat="1" applyFont="1" applyFill="1" applyAlignment="1" applyProtection="1">
      <alignment horizontal="center" vertical="top"/>
      <protection hidden="1"/>
    </xf>
    <xf numFmtId="4" fontId="5" fillId="0" borderId="0" xfId="1" applyNumberFormat="1" applyFont="1" applyFill="1" applyAlignment="1" applyProtection="1">
      <alignment horizontal="center" vertical="top"/>
      <protection hidden="1"/>
    </xf>
    <xf numFmtId="0" fontId="5" fillId="0" borderId="0" xfId="1" applyNumberFormat="1" applyFont="1" applyFill="1" applyAlignment="1" applyProtection="1">
      <alignment horizontal="right" vertical="top"/>
      <protection hidden="1"/>
    </xf>
    <xf numFmtId="0" fontId="5" fillId="0" borderId="0" xfId="1" applyNumberFormat="1" applyFont="1" applyFill="1" applyAlignment="1" applyProtection="1">
      <alignment horizontal="center"/>
      <protection hidden="1"/>
    </xf>
    <xf numFmtId="0" fontId="5" fillId="0" borderId="0" xfId="1" applyNumberFormat="1" applyFont="1" applyFill="1" applyBorder="1" applyAlignment="1" applyProtection="1">
      <alignment horizontal="center"/>
      <protection hidden="1"/>
    </xf>
    <xf numFmtId="0" fontId="24" fillId="0" borderId="0" xfId="1" applyNumberFormat="1" applyFont="1" applyFill="1" applyAlignment="1" applyProtection="1">
      <alignment horizontal="justify" vertical="justify"/>
      <protection hidden="1"/>
    </xf>
    <xf numFmtId="0" fontId="8" fillId="0" borderId="0" xfId="3" applyFont="1" applyAlignment="1"/>
    <xf numFmtId="0" fontId="25" fillId="0" borderId="0" xfId="3" applyFont="1" applyAlignment="1"/>
    <xf numFmtId="0" fontId="25" fillId="0" borderId="0" xfId="3" applyFont="1" applyBorder="1" applyAlignment="1">
      <alignment vertical="top" wrapText="1"/>
    </xf>
    <xf numFmtId="0" fontId="25" fillId="0" borderId="0" xfId="3" quotePrefix="1" applyFont="1" applyAlignment="1">
      <alignment wrapText="1"/>
    </xf>
    <xf numFmtId="0" fontId="25" fillId="0" borderId="0" xfId="3" applyFont="1" applyAlignment="1">
      <alignment wrapText="1"/>
    </xf>
    <xf numFmtId="0" fontId="4" fillId="0" borderId="0" xfId="1" applyAlignment="1">
      <alignment wrapText="1"/>
    </xf>
    <xf numFmtId="0" fontId="4" fillId="0" borderId="0" xfId="1" applyFont="1" applyAlignment="1">
      <alignment horizontal="center" vertical="top" wrapText="1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justify" vertical="justify"/>
    </xf>
    <xf numFmtId="0" fontId="5" fillId="0" borderId="0" xfId="1" applyFont="1" applyAlignment="1">
      <alignment horizontal="right"/>
    </xf>
    <xf numFmtId="0" fontId="24" fillId="0" borderId="0" xfId="1" applyFont="1" applyAlignment="1">
      <alignment horizontal="right"/>
    </xf>
    <xf numFmtId="0" fontId="4" fillId="0" borderId="0" xfId="1" applyFont="1" applyAlignment="1">
      <alignment horizontal="left" wrapText="1"/>
    </xf>
    <xf numFmtId="0" fontId="4" fillId="0" borderId="0" xfId="1" applyFont="1" applyAlignment="1">
      <alignment horizontal="right" vertical="justify"/>
    </xf>
    <xf numFmtId="0" fontId="14" fillId="0" borderId="0" xfId="1" applyFont="1" applyAlignment="1">
      <alignment horizontal="right" vertical="justify"/>
    </xf>
    <xf numFmtId="0" fontId="26" fillId="0" borderId="0" xfId="4"/>
    <xf numFmtId="0" fontId="26" fillId="0" borderId="0" xfId="4" applyFill="1"/>
    <xf numFmtId="0" fontId="27" fillId="0" borderId="32" xfId="4" applyNumberFormat="1" applyFont="1" applyFill="1" applyBorder="1" applyAlignment="1" applyProtection="1">
      <protection hidden="1"/>
    </xf>
    <xf numFmtId="0" fontId="27" fillId="0" borderId="11" xfId="4" applyNumberFormat="1" applyFont="1" applyFill="1" applyBorder="1" applyAlignment="1" applyProtection="1">
      <protection hidden="1"/>
    </xf>
    <xf numFmtId="171" fontId="27" fillId="0" borderId="11" xfId="4" applyNumberFormat="1" applyFont="1" applyFill="1" applyBorder="1" applyAlignment="1" applyProtection="1">
      <protection hidden="1"/>
    </xf>
    <xf numFmtId="0" fontId="28" fillId="0" borderId="11" xfId="4" applyNumberFormat="1" applyFont="1" applyFill="1" applyBorder="1" applyAlignment="1" applyProtection="1">
      <protection hidden="1"/>
    </xf>
    <xf numFmtId="0" fontId="26" fillId="0" borderId="11" xfId="4" applyNumberFormat="1" applyFont="1" applyFill="1" applyBorder="1" applyAlignment="1" applyProtection="1">
      <protection hidden="1"/>
    </xf>
    <xf numFmtId="0" fontId="26" fillId="0" borderId="11" xfId="4" applyFill="1" applyBorder="1" applyProtection="1">
      <protection hidden="1"/>
    </xf>
    <xf numFmtId="0" fontId="26" fillId="0" borderId="10" xfId="4" applyFill="1" applyBorder="1" applyProtection="1">
      <protection hidden="1"/>
    </xf>
    <xf numFmtId="0" fontId="28" fillId="0" borderId="0" xfId="4" applyNumberFormat="1" applyFont="1" applyFill="1" applyBorder="1" applyAlignment="1" applyProtection="1">
      <protection hidden="1"/>
    </xf>
    <xf numFmtId="0" fontId="4" fillId="0" borderId="0" xfId="4" applyFont="1"/>
    <xf numFmtId="171" fontId="4" fillId="0" borderId="1" xfId="4" applyNumberFormat="1" applyFont="1" applyFill="1" applyBorder="1" applyAlignment="1" applyProtection="1">
      <protection hidden="1"/>
    </xf>
    <xf numFmtId="2" fontId="4" fillId="0" borderId="1" xfId="4" applyNumberFormat="1" applyFont="1" applyFill="1" applyBorder="1" applyAlignment="1" applyProtection="1">
      <protection hidden="1"/>
    </xf>
    <xf numFmtId="0" fontId="4" fillId="0" borderId="1" xfId="4" applyNumberFormat="1" applyFont="1" applyFill="1" applyBorder="1" applyAlignment="1" applyProtection="1">
      <alignment horizontal="right"/>
      <protection hidden="1"/>
    </xf>
    <xf numFmtId="0" fontId="4" fillId="0" borderId="1" xfId="4" applyNumberFormat="1" applyFont="1" applyFill="1" applyBorder="1" applyAlignment="1" applyProtection="1">
      <alignment horizontal="center"/>
      <protection hidden="1"/>
    </xf>
    <xf numFmtId="0" fontId="3" fillId="0" borderId="0" xfId="4" applyNumberFormat="1" applyFont="1" applyFill="1" applyBorder="1" applyAlignment="1" applyProtection="1">
      <protection hidden="1"/>
    </xf>
    <xf numFmtId="166" fontId="4" fillId="0" borderId="1" xfId="4" applyNumberFormat="1" applyFont="1" applyFill="1" applyBorder="1" applyAlignment="1" applyProtection="1">
      <protection hidden="1"/>
    </xf>
    <xf numFmtId="166" fontId="4" fillId="0" borderId="1" xfId="4" applyNumberFormat="1" applyFont="1" applyFill="1" applyBorder="1" applyAlignment="1" applyProtection="1">
      <alignment horizontal="right"/>
      <protection hidden="1"/>
    </xf>
    <xf numFmtId="165" fontId="4" fillId="0" borderId="1" xfId="4" applyNumberFormat="1" applyFont="1" applyFill="1" applyBorder="1" applyAlignment="1" applyProtection="1">
      <protection hidden="1"/>
    </xf>
    <xf numFmtId="167" fontId="4" fillId="0" borderId="1" xfId="4" applyNumberFormat="1" applyFont="1" applyFill="1" applyBorder="1" applyAlignment="1" applyProtection="1">
      <alignment horizontal="right"/>
      <protection hidden="1"/>
    </xf>
    <xf numFmtId="0" fontId="4" fillId="0" borderId="1" xfId="4" applyNumberFormat="1" applyFont="1" applyFill="1" applyBorder="1" applyAlignment="1" applyProtection="1">
      <alignment wrapText="1"/>
      <protection hidden="1"/>
    </xf>
    <xf numFmtId="172" fontId="4" fillId="0" borderId="1" xfId="4" applyNumberFormat="1" applyFont="1" applyFill="1" applyBorder="1" applyAlignment="1" applyProtection="1">
      <protection hidden="1"/>
    </xf>
    <xf numFmtId="0" fontId="4" fillId="0" borderId="1" xfId="4" applyNumberFormat="1" applyFont="1" applyFill="1" applyBorder="1" applyProtection="1">
      <protection hidden="1"/>
    </xf>
    <xf numFmtId="173" fontId="4" fillId="0" borderId="1" xfId="4" applyNumberFormat="1" applyFont="1" applyFill="1" applyBorder="1" applyAlignment="1" applyProtection="1">
      <protection hidden="1"/>
    </xf>
    <xf numFmtId="4" fontId="4" fillId="0" borderId="1" xfId="4" applyNumberFormat="1" applyFont="1" applyFill="1" applyBorder="1" applyAlignment="1" applyProtection="1">
      <protection hidden="1"/>
    </xf>
    <xf numFmtId="173" fontId="4" fillId="0" borderId="1" xfId="4" applyNumberFormat="1" applyFont="1" applyFill="1" applyBorder="1" applyAlignment="1" applyProtection="1">
      <alignment wrapText="1"/>
      <protection hidden="1"/>
    </xf>
    <xf numFmtId="166" fontId="4" fillId="0" borderId="1" xfId="4" applyNumberFormat="1" applyFont="1" applyFill="1" applyBorder="1" applyAlignment="1" applyProtection="1">
      <alignment wrapText="1"/>
      <protection hidden="1"/>
    </xf>
    <xf numFmtId="49" fontId="4" fillId="0" borderId="1" xfId="4" applyNumberFormat="1" applyFont="1" applyFill="1" applyBorder="1" applyAlignment="1" applyProtection="1">
      <alignment horizontal="right" wrapText="1"/>
      <protection hidden="1"/>
    </xf>
    <xf numFmtId="171" fontId="28" fillId="0" borderId="1" xfId="4" applyNumberFormat="1" applyFont="1" applyFill="1" applyBorder="1" applyAlignment="1" applyProtection="1">
      <protection hidden="1"/>
    </xf>
    <xf numFmtId="166" fontId="28" fillId="0" borderId="1" xfId="4" applyNumberFormat="1" applyFont="1" applyFill="1" applyBorder="1" applyAlignment="1" applyProtection="1">
      <protection hidden="1"/>
    </xf>
    <xf numFmtId="171" fontId="26" fillId="0" borderId="1" xfId="4" applyNumberFormat="1" applyFont="1" applyFill="1" applyBorder="1" applyAlignment="1" applyProtection="1">
      <protection hidden="1"/>
    </xf>
    <xf numFmtId="49" fontId="4" fillId="0" borderId="1" xfId="4" applyNumberFormat="1" applyFont="1" applyFill="1" applyBorder="1" applyAlignment="1" applyProtection="1">
      <alignment horizontal="right"/>
      <protection hidden="1"/>
    </xf>
    <xf numFmtId="0" fontId="26" fillId="0" borderId="1" xfId="4" applyNumberFormat="1" applyFont="1" applyFill="1" applyBorder="1" applyAlignment="1" applyProtection="1">
      <alignment wrapText="1"/>
      <protection hidden="1"/>
    </xf>
    <xf numFmtId="0" fontId="26" fillId="0" borderId="1" xfId="4" applyNumberFormat="1" applyFill="1" applyBorder="1" applyProtection="1">
      <protection hidden="1"/>
    </xf>
    <xf numFmtId="171" fontId="3" fillId="0" borderId="1" xfId="4" applyNumberFormat="1" applyFont="1" applyFill="1" applyBorder="1" applyAlignment="1" applyProtection="1">
      <protection hidden="1"/>
    </xf>
    <xf numFmtId="166" fontId="3" fillId="0" borderId="1" xfId="4" applyNumberFormat="1" applyFont="1" applyFill="1" applyBorder="1" applyAlignment="1" applyProtection="1">
      <protection hidden="1"/>
    </xf>
    <xf numFmtId="166" fontId="26" fillId="0" borderId="1" xfId="4" applyNumberFormat="1" applyFont="1" applyFill="1" applyBorder="1" applyAlignment="1" applyProtection="1">
      <alignment horizontal="right"/>
      <protection hidden="1"/>
    </xf>
    <xf numFmtId="165" fontId="26" fillId="0" borderId="1" xfId="4" applyNumberFormat="1" applyFont="1" applyFill="1" applyBorder="1" applyAlignment="1" applyProtection="1">
      <protection hidden="1"/>
    </xf>
    <xf numFmtId="172" fontId="26" fillId="0" borderId="1" xfId="4" applyNumberFormat="1" applyFont="1" applyFill="1" applyBorder="1" applyAlignment="1" applyProtection="1">
      <protection hidden="1"/>
    </xf>
    <xf numFmtId="2" fontId="26" fillId="0" borderId="1" xfId="4" applyNumberFormat="1" applyFont="1" applyFill="1" applyBorder="1" applyAlignment="1" applyProtection="1">
      <protection hidden="1"/>
    </xf>
    <xf numFmtId="167" fontId="29" fillId="0" borderId="1" xfId="4" applyNumberFormat="1" applyFont="1" applyFill="1" applyBorder="1" applyAlignment="1" applyProtection="1">
      <alignment horizontal="right"/>
      <protection hidden="1"/>
    </xf>
    <xf numFmtId="0" fontId="5" fillId="0" borderId="1" xfId="4" applyNumberFormat="1" applyFont="1" applyFill="1" applyBorder="1" applyAlignment="1" applyProtection="1">
      <alignment horizontal="center" vertical="center" wrapText="1"/>
      <protection hidden="1"/>
    </xf>
    <xf numFmtId="2" fontId="5" fillId="0" borderId="1" xfId="4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4" applyNumberFormat="1" applyFont="1" applyFill="1" applyBorder="1" applyAlignment="1" applyProtection="1">
      <alignment horizontal="center" vertical="center"/>
      <protection hidden="1"/>
    </xf>
    <xf numFmtId="166" fontId="5" fillId="0" borderId="1" xfId="4" applyNumberFormat="1" applyFont="1" applyFill="1" applyBorder="1" applyAlignment="1" applyProtection="1">
      <alignment horizontal="center" vertical="center"/>
      <protection hidden="1"/>
    </xf>
    <xf numFmtId="165" fontId="5" fillId="0" borderId="1" xfId="4" applyNumberFormat="1" applyFont="1" applyFill="1" applyBorder="1" applyAlignment="1" applyProtection="1">
      <alignment horizontal="center" vertical="center"/>
      <protection hidden="1"/>
    </xf>
    <xf numFmtId="167" fontId="5" fillId="0" borderId="1" xfId="4" applyNumberFormat="1" applyFont="1" applyFill="1" applyBorder="1" applyAlignment="1" applyProtection="1">
      <alignment horizontal="center" vertical="center"/>
      <protection hidden="1"/>
    </xf>
    <xf numFmtId="0" fontId="27" fillId="0" borderId="1" xfId="4" applyNumberFormat="1" applyFont="1" applyFill="1" applyBorder="1" applyAlignment="1" applyProtection="1">
      <alignment horizontal="center" vertical="center"/>
      <protection hidden="1"/>
    </xf>
    <xf numFmtId="0" fontId="27" fillId="0" borderId="0" xfId="4" applyNumberFormat="1" applyFont="1" applyFill="1" applyBorder="1" applyAlignment="1" applyProtection="1">
      <protection hidden="1"/>
    </xf>
    <xf numFmtId="0" fontId="27" fillId="0" borderId="1" xfId="4" applyNumberFormat="1" applyFont="1" applyFill="1" applyBorder="1" applyAlignment="1" applyProtection="1">
      <alignment horizontal="center" vertical="center" wrapText="1"/>
      <protection hidden="1"/>
    </xf>
    <xf numFmtId="0" fontId="26" fillId="0" borderId="0" xfId="4" applyFill="1" applyBorder="1" applyProtection="1">
      <protection hidden="1"/>
    </xf>
    <xf numFmtId="0" fontId="27" fillId="0" borderId="0" xfId="4" applyNumberFormat="1" applyFont="1" applyFill="1" applyAlignment="1" applyProtection="1">
      <protection hidden="1"/>
    </xf>
    <xf numFmtId="0" fontId="26" fillId="0" borderId="0" xfId="4" applyFill="1" applyProtection="1">
      <protection hidden="1"/>
    </xf>
    <xf numFmtId="0" fontId="27" fillId="0" borderId="0" xfId="4" applyNumberFormat="1" applyFont="1" applyFill="1" applyAlignment="1" applyProtection="1">
      <alignment horizontal="center"/>
      <protection hidden="1"/>
    </xf>
    <xf numFmtId="0" fontId="28" fillId="0" borderId="0" xfId="4" applyNumberFormat="1" applyFont="1" applyFill="1" applyAlignment="1" applyProtection="1">
      <alignment horizontal="right"/>
      <protection hidden="1"/>
    </xf>
    <xf numFmtId="0" fontId="26" fillId="0" borderId="0" xfId="4" applyNumberFormat="1" applyFont="1" applyFill="1" applyAlignment="1" applyProtection="1">
      <protection hidden="1"/>
    </xf>
    <xf numFmtId="0" fontId="28" fillId="0" borderId="0" xfId="4" applyNumberFormat="1" applyFont="1" applyFill="1" applyAlignment="1" applyProtection="1">
      <protection hidden="1"/>
    </xf>
    <xf numFmtId="0" fontId="26" fillId="0" borderId="0" xfId="4" applyFill="1" applyAlignment="1" applyProtection="1">
      <alignment horizontal="left"/>
      <protection hidden="1"/>
    </xf>
    <xf numFmtId="49" fontId="26" fillId="0" borderId="0" xfId="4" applyNumberFormat="1" applyFill="1" applyAlignment="1" applyProtection="1">
      <alignment horizontal="left"/>
      <protection hidden="1"/>
    </xf>
    <xf numFmtId="49" fontId="30" fillId="0" borderId="0" xfId="4" applyNumberFormat="1" applyFont="1" applyFill="1" applyAlignment="1" applyProtection="1">
      <alignment horizontal="left"/>
      <protection hidden="1"/>
    </xf>
    <xf numFmtId="0" fontId="30" fillId="0" borderId="0" xfId="4" applyNumberFormat="1" applyFont="1" applyFill="1" applyAlignment="1" applyProtection="1">
      <alignment horizontal="left"/>
      <protection hidden="1"/>
    </xf>
    <xf numFmtId="0" fontId="31" fillId="0" borderId="0" xfId="4" applyNumberFormat="1" applyFont="1" applyFill="1" applyAlignment="1" applyProtection="1">
      <alignment horizontal="left"/>
      <protection hidden="1"/>
    </xf>
    <xf numFmtId="0" fontId="27" fillId="0" borderId="0" xfId="4" applyNumberFormat="1" applyFont="1" applyFill="1" applyAlignment="1" applyProtection="1">
      <alignment horizontal="left"/>
      <protection hidden="1"/>
    </xf>
    <xf numFmtId="0" fontId="26" fillId="0" borderId="0" xfId="4" applyNumberFormat="1" applyFont="1" applyFill="1" applyAlignment="1" applyProtection="1">
      <alignment horizontal="left"/>
      <protection hidden="1"/>
    </xf>
    <xf numFmtId="0" fontId="32" fillId="0" borderId="0" xfId="4" applyNumberFormat="1" applyFont="1" applyFill="1" applyAlignment="1" applyProtection="1">
      <alignment horizontal="left"/>
      <protection hidden="1"/>
    </xf>
    <xf numFmtId="0" fontId="26" fillId="0" borderId="0" xfId="4" applyFill="1" applyAlignment="1" applyProtection="1">
      <alignment horizontal="right"/>
      <protection hidden="1"/>
    </xf>
    <xf numFmtId="0" fontId="24" fillId="0" borderId="0" xfId="4" applyFont="1" applyFill="1" applyProtection="1">
      <protection hidden="1"/>
    </xf>
    <xf numFmtId="0" fontId="5" fillId="0" borderId="0" xfId="4" applyFont="1" applyFill="1" applyProtection="1">
      <protection hidden="1"/>
    </xf>
    <xf numFmtId="0" fontId="5" fillId="0" borderId="0" xfId="4" applyFont="1" applyFill="1" applyAlignment="1" applyProtection="1">
      <alignment horizontal="right"/>
      <protection hidden="1"/>
    </xf>
    <xf numFmtId="0" fontId="0" fillId="0" borderId="0" xfId="0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33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34" fillId="0" borderId="0" xfId="0" applyFont="1"/>
    <xf numFmtId="0" fontId="8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6" xfId="0" applyFont="1" applyBorder="1" applyAlignment="1">
      <alignment vertical="center" wrapText="1"/>
    </xf>
    <xf numFmtId="0" fontId="7" fillId="0" borderId="36" xfId="0" applyFont="1" applyBorder="1" applyAlignment="1">
      <alignment horizontal="center" vertical="center" wrapText="1"/>
    </xf>
    <xf numFmtId="0" fontId="34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43" fontId="0" fillId="0" borderId="0" xfId="2" applyFont="1"/>
    <xf numFmtId="0" fontId="7" fillId="0" borderId="0" xfId="5" applyNumberFormat="1" applyFont="1" applyFill="1" applyAlignment="1" applyProtection="1">
      <protection hidden="1"/>
    </xf>
    <xf numFmtId="43" fontId="35" fillId="0" borderId="0" xfId="2" applyFont="1"/>
    <xf numFmtId="175" fontId="0" fillId="0" borderId="0" xfId="2" applyNumberFormat="1" applyFont="1"/>
    <xf numFmtId="43" fontId="11" fillId="0" borderId="0" xfId="2" applyFont="1"/>
    <xf numFmtId="0" fontId="33" fillId="0" borderId="0" xfId="0" applyFont="1" applyAlignment="1">
      <alignment horizontal="center" wrapText="1"/>
    </xf>
    <xf numFmtId="0" fontId="36" fillId="0" borderId="0" xfId="0" applyFont="1"/>
    <xf numFmtId="175" fontId="33" fillId="0" borderId="0" xfId="2" applyNumberFormat="1" applyFont="1" applyAlignment="1">
      <alignment horizontal="center" wrapText="1"/>
    </xf>
    <xf numFmtId="43" fontId="36" fillId="0" borderId="0" xfId="2" applyFont="1"/>
    <xf numFmtId="0" fontId="10" fillId="0" borderId="0" xfId="0" applyFont="1" applyAlignment="1">
      <alignment horizontal="right" vertical="center" wrapText="1"/>
    </xf>
    <xf numFmtId="0" fontId="37" fillId="0" borderId="0" xfId="0" applyFont="1" applyAlignment="1">
      <alignment horizontal="center" wrapText="1"/>
    </xf>
    <xf numFmtId="175" fontId="37" fillId="0" borderId="0" xfId="2" applyNumberFormat="1" applyFont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 vertical="center"/>
    </xf>
    <xf numFmtId="175" fontId="18" fillId="0" borderId="1" xfId="2" applyNumberFormat="1" applyFont="1" applyBorder="1" applyAlignment="1">
      <alignment horizontal="center" vertical="center" wrapText="1"/>
    </xf>
    <xf numFmtId="43" fontId="21" fillId="0" borderId="1" xfId="2" applyFont="1" applyBorder="1" applyAlignment="1">
      <alignment horizontal="center"/>
    </xf>
    <xf numFmtId="0" fontId="18" fillId="0" borderId="1" xfId="0" applyFont="1" applyBorder="1"/>
    <xf numFmtId="0" fontId="18" fillId="0" borderId="1" xfId="0" applyFont="1" applyBorder="1" applyAlignment="1">
      <alignment horizontal="left"/>
    </xf>
    <xf numFmtId="175" fontId="18" fillId="0" borderId="1" xfId="2" applyNumberFormat="1" applyFont="1" applyFill="1" applyBorder="1"/>
    <xf numFmtId="43" fontId="18" fillId="0" borderId="1" xfId="2" applyFont="1" applyBorder="1"/>
    <xf numFmtId="0" fontId="21" fillId="0" borderId="1" xfId="0" applyFont="1" applyBorder="1"/>
    <xf numFmtId="175" fontId="38" fillId="0" borderId="1" xfId="2" applyNumberFormat="1" applyFont="1" applyFill="1" applyBorder="1"/>
    <xf numFmtId="43" fontId="21" fillId="0" borderId="1" xfId="2" applyFont="1" applyBorder="1"/>
    <xf numFmtId="0" fontId="40" fillId="0" borderId="0" xfId="6" applyFont="1"/>
    <xf numFmtId="0" fontId="40" fillId="0" borderId="0" xfId="6" applyFont="1" applyAlignment="1">
      <alignment horizontal="center" vertical="center"/>
    </xf>
    <xf numFmtId="0" fontId="41" fillId="0" borderId="0" xfId="6" applyFont="1"/>
    <xf numFmtId="174" fontId="41" fillId="0" borderId="1" xfId="7" applyFont="1" applyBorder="1"/>
    <xf numFmtId="0" fontId="41" fillId="0" borderId="1" xfId="6" applyFont="1" applyFill="1" applyBorder="1" applyAlignment="1">
      <alignment horizontal="left" wrapText="1"/>
    </xf>
    <xf numFmtId="0" fontId="41" fillId="0" borderId="1" xfId="6" applyNumberFormat="1" applyFont="1" applyFill="1" applyBorder="1" applyAlignment="1">
      <alignment horizontal="center"/>
    </xf>
    <xf numFmtId="0" fontId="40" fillId="0" borderId="1" xfId="6" applyFont="1" applyBorder="1"/>
    <xf numFmtId="0" fontId="40" fillId="0" borderId="1" xfId="6" applyFont="1" applyFill="1" applyBorder="1" applyAlignment="1">
      <alignment wrapText="1"/>
    </xf>
    <xf numFmtId="49" fontId="40" fillId="0" borderId="1" xfId="6" applyNumberFormat="1" applyFont="1" applyFill="1" applyBorder="1" applyAlignment="1">
      <alignment horizontal="center"/>
    </xf>
    <xf numFmtId="0" fontId="40" fillId="0" borderId="1" xfId="6" applyFont="1" applyFill="1" applyBorder="1" applyAlignment="1">
      <alignment horizontal="left" wrapText="1"/>
    </xf>
    <xf numFmtId="49" fontId="42" fillId="0" borderId="1" xfId="6" applyNumberFormat="1" applyFont="1" applyFill="1" applyBorder="1" applyAlignment="1">
      <alignment horizontal="center"/>
    </xf>
    <xf numFmtId="0" fontId="40" fillId="0" borderId="0" xfId="6" applyFont="1" applyAlignment="1">
      <alignment wrapText="1"/>
    </xf>
    <xf numFmtId="0" fontId="40" fillId="0" borderId="1" xfId="6" applyFont="1" applyBorder="1" applyAlignment="1">
      <alignment wrapText="1"/>
    </xf>
    <xf numFmtId="0" fontId="41" fillId="0" borderId="0" xfId="6" applyFont="1" applyAlignment="1">
      <alignment wrapText="1"/>
    </xf>
    <xf numFmtId="0" fontId="41" fillId="0" borderId="1" xfId="6" applyFont="1" applyBorder="1" applyAlignment="1">
      <alignment wrapText="1"/>
    </xf>
    <xf numFmtId="49" fontId="41" fillId="0" borderId="1" xfId="6" applyNumberFormat="1" applyFont="1" applyFill="1" applyBorder="1" applyAlignment="1">
      <alignment horizontal="center"/>
    </xf>
    <xf numFmtId="176" fontId="43" fillId="0" borderId="1" xfId="7" applyNumberFormat="1" applyFont="1" applyBorder="1" applyAlignment="1">
      <alignment horizontal="right" wrapText="1"/>
    </xf>
    <xf numFmtId="176" fontId="40" fillId="0" borderId="1" xfId="7" applyNumberFormat="1" applyFont="1" applyBorder="1" applyAlignment="1">
      <alignment horizontal="right" wrapText="1"/>
    </xf>
    <xf numFmtId="0" fontId="40" fillId="0" borderId="0" xfId="6" applyFont="1" applyAlignment="1">
      <alignment horizontal="center" vertical="center" wrapText="1"/>
    </xf>
    <xf numFmtId="177" fontId="40" fillId="0" borderId="1" xfId="6" applyNumberFormat="1" applyFont="1" applyBorder="1" applyAlignment="1">
      <alignment horizontal="right" vertical="center" wrapText="1"/>
    </xf>
    <xf numFmtId="0" fontId="40" fillId="2" borderId="0" xfId="6" applyFont="1" applyFill="1"/>
    <xf numFmtId="0" fontId="40" fillId="2" borderId="0" xfId="6" applyFont="1" applyFill="1" applyAlignment="1">
      <alignment horizontal="center" vertical="center"/>
    </xf>
    <xf numFmtId="177" fontId="40" fillId="2" borderId="1" xfId="6" applyNumberFormat="1" applyFont="1" applyFill="1" applyBorder="1" applyAlignment="1">
      <alignment horizontal="right" vertical="center"/>
    </xf>
    <xf numFmtId="177" fontId="40" fillId="0" borderId="1" xfId="6" applyNumberFormat="1" applyFont="1" applyBorder="1" applyAlignment="1">
      <alignment horizontal="right" vertical="center"/>
    </xf>
    <xf numFmtId="0" fontId="40" fillId="0" borderId="1" xfId="6" applyFont="1" applyFill="1" applyBorder="1" applyAlignment="1">
      <alignment horizontal="left" vertical="top" wrapText="1"/>
    </xf>
    <xf numFmtId="4" fontId="41" fillId="0" borderId="1" xfId="6" applyNumberFormat="1" applyFont="1" applyFill="1" applyBorder="1" applyAlignment="1">
      <alignment vertical="center"/>
    </xf>
    <xf numFmtId="0" fontId="41" fillId="0" borderId="1" xfId="6" applyFont="1" applyFill="1" applyBorder="1" applyAlignment="1">
      <alignment horizontal="left" vertical="top" wrapText="1"/>
    </xf>
    <xf numFmtId="0" fontId="40" fillId="0" borderId="0" xfId="6" applyFont="1" applyAlignment="1">
      <alignment horizontal="center"/>
    </xf>
    <xf numFmtId="0" fontId="40" fillId="0" borderId="1" xfId="6" applyFont="1" applyBorder="1" applyAlignment="1">
      <alignment horizontal="center" vertical="center"/>
    </xf>
    <xf numFmtId="0" fontId="40" fillId="0" borderId="1" xfId="6" applyFont="1" applyBorder="1" applyAlignment="1">
      <alignment horizontal="center"/>
    </xf>
    <xf numFmtId="0" fontId="40" fillId="0" borderId="0" xfId="6" applyFont="1" applyAlignment="1">
      <alignment vertical="center"/>
    </xf>
    <xf numFmtId="0" fontId="40" fillId="0" borderId="1" xfId="6" applyFont="1" applyBorder="1" applyAlignment="1">
      <alignment horizontal="center" vertical="center" wrapText="1"/>
    </xf>
    <xf numFmtId="0" fontId="40" fillId="0" borderId="31" xfId="6" applyFont="1" applyBorder="1" applyAlignment="1">
      <alignment horizontal="right" vertical="center" wrapText="1"/>
    </xf>
    <xf numFmtId="0" fontId="40" fillId="0" borderId="31" xfId="6" applyFont="1" applyBorder="1" applyAlignment="1">
      <alignment vertical="center" wrapText="1"/>
    </xf>
    <xf numFmtId="171" fontId="7" fillId="0" borderId="0" xfId="5" applyNumberFormat="1" applyFont="1" applyFill="1" applyAlignment="1" applyProtection="1">
      <protection hidden="1"/>
    </xf>
    <xf numFmtId="0" fontId="40" fillId="0" borderId="0" xfId="6" applyFont="1" applyAlignment="1">
      <alignment vertical="center" wrapText="1"/>
    </xf>
    <xf numFmtId="0" fontId="0" fillId="0" borderId="0" xfId="0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166" fontId="8" fillId="0" borderId="5" xfId="1" applyNumberFormat="1" applyFont="1" applyFill="1" applyBorder="1" applyAlignment="1" applyProtection="1">
      <alignment horizontal="left" vertical="justify" wrapText="1"/>
      <protection hidden="1"/>
    </xf>
    <xf numFmtId="166" fontId="8" fillId="0" borderId="14" xfId="1" applyNumberFormat="1" applyFont="1" applyFill="1" applyBorder="1" applyAlignment="1" applyProtection="1">
      <alignment horizontal="left" vertical="justify" wrapText="1"/>
      <protection hidden="1"/>
    </xf>
    <xf numFmtId="166" fontId="8" fillId="0" borderId="15" xfId="1" applyNumberFormat="1" applyFont="1" applyFill="1" applyBorder="1" applyAlignment="1" applyProtection="1">
      <alignment horizontal="left" vertical="justify" wrapText="1"/>
      <protection hidden="1"/>
    </xf>
    <xf numFmtId="0" fontId="7" fillId="0" borderId="16" xfId="1" applyNumberFormat="1" applyFont="1" applyFill="1" applyBorder="1" applyAlignment="1" applyProtection="1">
      <alignment horizontal="left" vertical="justify" wrapText="1"/>
      <protection hidden="1"/>
    </xf>
    <xf numFmtId="0" fontId="7" fillId="0" borderId="14" xfId="1" applyNumberFormat="1" applyFont="1" applyFill="1" applyBorder="1" applyAlignment="1" applyProtection="1">
      <alignment horizontal="left" vertical="justify" wrapText="1"/>
      <protection hidden="1"/>
    </xf>
    <xf numFmtId="0" fontId="7" fillId="0" borderId="15" xfId="1" applyNumberFormat="1" applyFont="1" applyFill="1" applyBorder="1" applyAlignment="1" applyProtection="1">
      <alignment horizontal="left" vertical="justify" wrapText="1"/>
      <protection hidden="1"/>
    </xf>
    <xf numFmtId="0" fontId="8" fillId="0" borderId="16" xfId="1" applyNumberFormat="1" applyFont="1" applyFill="1" applyBorder="1" applyAlignment="1" applyProtection="1">
      <alignment horizontal="left" vertical="justify" wrapText="1"/>
      <protection hidden="1"/>
    </xf>
    <xf numFmtId="0" fontId="8" fillId="0" borderId="14" xfId="1" applyNumberFormat="1" applyFont="1" applyFill="1" applyBorder="1" applyAlignment="1" applyProtection="1">
      <alignment horizontal="left" vertical="justify" wrapText="1"/>
      <protection hidden="1"/>
    </xf>
    <xf numFmtId="0" fontId="8" fillId="0" borderId="15" xfId="1" applyNumberFormat="1" applyFont="1" applyFill="1" applyBorder="1" applyAlignment="1" applyProtection="1">
      <alignment horizontal="left" vertical="justify" wrapText="1"/>
      <protection hidden="1"/>
    </xf>
    <xf numFmtId="0" fontId="8" fillId="0" borderId="17" xfId="1" applyNumberFormat="1" applyFont="1" applyFill="1" applyBorder="1" applyAlignment="1" applyProtection="1">
      <alignment horizontal="left" vertical="justify"/>
      <protection hidden="1"/>
    </xf>
    <xf numFmtId="0" fontId="7" fillId="0" borderId="1" xfId="1" applyNumberFormat="1" applyFont="1" applyFill="1" applyBorder="1" applyAlignment="1" applyProtection="1">
      <alignment horizontal="left" vertical="justify" wrapText="1"/>
      <protection hidden="1"/>
    </xf>
    <xf numFmtId="166" fontId="7" fillId="0" borderId="1" xfId="1" applyNumberFormat="1" applyFont="1" applyFill="1" applyBorder="1" applyAlignment="1" applyProtection="1">
      <alignment horizontal="left" vertical="justify" wrapText="1"/>
      <protection hidden="1"/>
    </xf>
    <xf numFmtId="0" fontId="8" fillId="0" borderId="7" xfId="1" applyNumberFormat="1" applyFont="1" applyFill="1" applyBorder="1" applyAlignment="1" applyProtection="1">
      <alignment horizontal="center" vertical="justify"/>
      <protection hidden="1"/>
    </xf>
    <xf numFmtId="0" fontId="8" fillId="0" borderId="8" xfId="1" applyNumberFormat="1" applyFont="1" applyFill="1" applyBorder="1" applyAlignment="1" applyProtection="1">
      <alignment horizontal="center" vertical="justify"/>
      <protection hidden="1"/>
    </xf>
    <xf numFmtId="0" fontId="8" fillId="0" borderId="1" xfId="1" applyNumberFormat="1" applyFont="1" applyFill="1" applyBorder="1" applyAlignment="1" applyProtection="1">
      <alignment horizontal="center" vertical="justify"/>
      <protection hidden="1"/>
    </xf>
    <xf numFmtId="166" fontId="8" fillId="0" borderId="3" xfId="1" applyNumberFormat="1" applyFont="1" applyFill="1" applyBorder="1" applyAlignment="1" applyProtection="1">
      <alignment horizontal="left" vertical="justify" wrapText="1"/>
      <protection hidden="1"/>
    </xf>
    <xf numFmtId="166" fontId="8" fillId="0" borderId="1" xfId="1" applyNumberFormat="1" applyFont="1" applyFill="1" applyBorder="1" applyAlignment="1" applyProtection="1">
      <alignment horizontal="left" vertical="justify" wrapText="1"/>
      <protection hidden="1"/>
    </xf>
    <xf numFmtId="0" fontId="0" fillId="0" borderId="13" xfId="0" applyBorder="1" applyAlignment="1">
      <alignment horizontal="center"/>
    </xf>
    <xf numFmtId="0" fontId="0" fillId="0" borderId="0" xfId="0" applyFont="1" applyAlignment="1">
      <alignment horizontal="center"/>
    </xf>
    <xf numFmtId="0" fontId="7" fillId="0" borderId="0" xfId="1" applyFont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20" xfId="1" applyNumberFormat="1" applyFont="1" applyFill="1" applyBorder="1" applyAlignment="1" applyProtection="1">
      <alignment horizontal="left" vertical="justify" wrapText="1"/>
      <protection hidden="1"/>
    </xf>
    <xf numFmtId="0" fontId="7" fillId="0" borderId="21" xfId="1" applyNumberFormat="1" applyFont="1" applyFill="1" applyBorder="1" applyAlignment="1" applyProtection="1">
      <alignment horizontal="left" vertical="justify" wrapText="1"/>
      <protection hidden="1"/>
    </xf>
    <xf numFmtId="0" fontId="7" fillId="0" borderId="22" xfId="1" applyNumberFormat="1" applyFont="1" applyFill="1" applyBorder="1" applyAlignment="1" applyProtection="1">
      <alignment horizontal="left" vertical="justify" wrapText="1"/>
      <protection hidden="1"/>
    </xf>
    <xf numFmtId="0" fontId="7" fillId="0" borderId="19" xfId="1" applyNumberFormat="1" applyFont="1" applyFill="1" applyBorder="1" applyAlignment="1" applyProtection="1">
      <alignment horizontal="left" vertical="justify" wrapText="1"/>
      <protection hidden="1"/>
    </xf>
    <xf numFmtId="0" fontId="8" fillId="0" borderId="19" xfId="1" applyNumberFormat="1" applyFont="1" applyFill="1" applyBorder="1" applyAlignment="1" applyProtection="1">
      <alignment horizontal="left" vertical="justify"/>
      <protection hidden="1"/>
    </xf>
    <xf numFmtId="0" fontId="8" fillId="0" borderId="19" xfId="1" applyNumberFormat="1" applyFont="1" applyFill="1" applyBorder="1" applyAlignment="1" applyProtection="1">
      <alignment horizontal="left" vertical="justify" wrapText="1"/>
      <protection hidden="1"/>
    </xf>
    <xf numFmtId="166" fontId="8" fillId="0" borderId="19" xfId="1" applyNumberFormat="1" applyFont="1" applyFill="1" applyBorder="1" applyAlignment="1" applyProtection="1">
      <alignment horizontal="left" vertical="justify" wrapText="1"/>
      <protection hidden="1"/>
    </xf>
    <xf numFmtId="0" fontId="8" fillId="0" borderId="20" xfId="1" applyNumberFormat="1" applyFont="1" applyFill="1" applyBorder="1" applyAlignment="1" applyProtection="1">
      <alignment horizontal="left" vertical="justify" wrapText="1"/>
      <protection hidden="1"/>
    </xf>
    <xf numFmtId="0" fontId="8" fillId="0" borderId="21" xfId="1" applyNumberFormat="1" applyFont="1" applyFill="1" applyBorder="1" applyAlignment="1" applyProtection="1">
      <alignment horizontal="left" vertical="justify" wrapText="1"/>
      <protection hidden="1"/>
    </xf>
    <xf numFmtId="0" fontId="8" fillId="0" borderId="22" xfId="1" applyNumberFormat="1" applyFont="1" applyFill="1" applyBorder="1" applyAlignment="1" applyProtection="1">
      <alignment horizontal="left" vertical="justify" wrapText="1"/>
      <protection hidden="1"/>
    </xf>
    <xf numFmtId="0" fontId="7" fillId="0" borderId="20" xfId="1" applyNumberFormat="1" applyFont="1" applyFill="1" applyBorder="1" applyAlignment="1" applyProtection="1">
      <alignment vertical="justify" wrapText="1"/>
      <protection hidden="1"/>
    </xf>
    <xf numFmtId="0" fontId="7" fillId="0" borderId="21" xfId="1" applyNumberFormat="1" applyFont="1" applyFill="1" applyBorder="1" applyAlignment="1" applyProtection="1">
      <alignment vertical="justify" wrapText="1"/>
      <protection hidden="1"/>
    </xf>
    <xf numFmtId="0" fontId="7" fillId="0" borderId="22" xfId="1" applyNumberFormat="1" applyFont="1" applyFill="1" applyBorder="1" applyAlignment="1" applyProtection="1">
      <alignment vertical="justify" wrapText="1"/>
      <protection hidden="1"/>
    </xf>
    <xf numFmtId="0" fontId="8" fillId="0" borderId="19" xfId="1" applyNumberFormat="1" applyFont="1" applyFill="1" applyBorder="1" applyAlignment="1" applyProtection="1">
      <alignment horizontal="center" vertical="justify"/>
      <protection hidden="1"/>
    </xf>
    <xf numFmtId="0" fontId="8" fillId="0" borderId="20" xfId="1" applyNumberFormat="1" applyFont="1" applyFill="1" applyBorder="1" applyAlignment="1" applyProtection="1">
      <alignment horizontal="center" vertical="justify"/>
      <protection hidden="1"/>
    </xf>
    <xf numFmtId="0" fontId="8" fillId="0" borderId="21" xfId="1" applyNumberFormat="1" applyFont="1" applyFill="1" applyBorder="1" applyAlignment="1" applyProtection="1">
      <alignment horizontal="center" vertical="justify"/>
      <protection hidden="1"/>
    </xf>
    <xf numFmtId="0" fontId="8" fillId="0" borderId="22" xfId="1" applyNumberFormat="1" applyFont="1" applyFill="1" applyBorder="1" applyAlignment="1" applyProtection="1">
      <alignment horizontal="center" vertical="justify"/>
      <protection hidden="1"/>
    </xf>
    <xf numFmtId="0" fontId="10" fillId="0" borderId="0" xfId="1" applyFont="1" applyAlignment="1">
      <alignment horizontal="center"/>
    </xf>
    <xf numFmtId="3" fontId="8" fillId="0" borderId="1" xfId="1" applyNumberFormat="1" applyFont="1" applyFill="1" applyBorder="1" applyAlignment="1" applyProtection="1">
      <protection hidden="1"/>
    </xf>
    <xf numFmtId="166" fontId="22" fillId="0" borderId="3" xfId="1" applyNumberFormat="1" applyFont="1" applyFill="1" applyBorder="1" applyAlignment="1" applyProtection="1">
      <alignment horizontal="justify" vertical="justify" wrapText="1"/>
      <protection hidden="1"/>
    </xf>
    <xf numFmtId="166" fontId="22" fillId="0" borderId="5" xfId="1" applyNumberFormat="1" applyFont="1" applyFill="1" applyBorder="1" applyAlignment="1" applyProtection="1">
      <alignment horizontal="justify" vertical="justify" wrapText="1"/>
      <protection hidden="1"/>
    </xf>
    <xf numFmtId="3" fontId="7" fillId="0" borderId="1" xfId="1" applyNumberFormat="1" applyFont="1" applyFill="1" applyBorder="1" applyAlignment="1" applyProtection="1">
      <protection hidden="1"/>
    </xf>
    <xf numFmtId="166" fontId="16" fillId="0" borderId="3" xfId="1" applyNumberFormat="1" applyFont="1" applyFill="1" applyBorder="1" applyAlignment="1" applyProtection="1">
      <alignment horizontal="justify" vertical="justify" wrapText="1"/>
      <protection hidden="1"/>
    </xf>
    <xf numFmtId="166" fontId="16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20" fillId="0" borderId="16" xfId="1" applyNumberFormat="1" applyFont="1" applyFill="1" applyBorder="1" applyAlignment="1" applyProtection="1">
      <alignment horizontal="left" vertical="justify" wrapText="1"/>
      <protection hidden="1"/>
    </xf>
    <xf numFmtId="0" fontId="20" fillId="0" borderId="14" xfId="1" applyNumberFormat="1" applyFont="1" applyFill="1" applyBorder="1" applyAlignment="1" applyProtection="1">
      <alignment horizontal="left" vertical="justify" wrapText="1"/>
      <protection hidden="1"/>
    </xf>
    <xf numFmtId="0" fontId="20" fillId="0" borderId="15" xfId="1" applyNumberFormat="1" applyFont="1" applyFill="1" applyBorder="1" applyAlignment="1" applyProtection="1">
      <alignment horizontal="left" vertical="justify" wrapText="1"/>
      <protection hidden="1"/>
    </xf>
    <xf numFmtId="0" fontId="4" fillId="0" borderId="0" xfId="1" applyFont="1" applyAlignment="1">
      <alignment horizontal="center" wrapText="1"/>
    </xf>
    <xf numFmtId="0" fontId="7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7" fillId="0" borderId="16" xfId="1" applyNumberFormat="1" applyFont="1" applyFill="1" applyBorder="1" applyAlignment="1" applyProtection="1">
      <alignment horizontal="justify" vertical="justify" wrapText="1"/>
      <protection hidden="1"/>
    </xf>
    <xf numFmtId="0" fontId="20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20" fillId="0" borderId="16" xfId="1" applyNumberFormat="1" applyFont="1" applyFill="1" applyBorder="1" applyAlignment="1" applyProtection="1">
      <alignment horizontal="justify" vertical="justify" wrapText="1"/>
      <protection hidden="1"/>
    </xf>
    <xf numFmtId="0" fontId="17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17" fillId="0" borderId="16" xfId="1" applyNumberFormat="1" applyFont="1" applyFill="1" applyBorder="1" applyAlignment="1" applyProtection="1">
      <alignment horizontal="justify" vertical="justify" wrapText="1"/>
      <protection hidden="1"/>
    </xf>
    <xf numFmtId="166" fontId="17" fillId="0" borderId="3" xfId="1" applyNumberFormat="1" applyFont="1" applyFill="1" applyBorder="1" applyAlignment="1" applyProtection="1">
      <alignment horizontal="justify" vertical="justify" wrapText="1"/>
      <protection hidden="1"/>
    </xf>
    <xf numFmtId="166" fontId="17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16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16" fillId="0" borderId="16" xfId="1" applyNumberFormat="1" applyFont="1" applyFill="1" applyBorder="1" applyAlignment="1" applyProtection="1">
      <alignment horizontal="justify" vertical="justify" wrapText="1"/>
      <protection hidden="1"/>
    </xf>
    <xf numFmtId="0" fontId="16" fillId="0" borderId="16" xfId="1" applyNumberFormat="1" applyFont="1" applyFill="1" applyBorder="1" applyAlignment="1" applyProtection="1">
      <alignment vertical="justify" wrapText="1"/>
      <protection hidden="1"/>
    </xf>
    <xf numFmtId="0" fontId="16" fillId="0" borderId="14" xfId="1" applyNumberFormat="1" applyFont="1" applyFill="1" applyBorder="1" applyAlignment="1" applyProtection="1">
      <alignment vertical="justify" wrapText="1"/>
      <protection hidden="1"/>
    </xf>
    <xf numFmtId="0" fontId="16" fillId="0" borderId="15" xfId="1" applyNumberFormat="1" applyFont="1" applyFill="1" applyBorder="1" applyAlignment="1" applyProtection="1">
      <alignment vertical="justify" wrapText="1"/>
      <protection hidden="1"/>
    </xf>
    <xf numFmtId="0" fontId="4" fillId="0" borderId="0" xfId="1" applyFont="1" applyAlignment="1">
      <alignment horizontal="left" wrapText="1"/>
    </xf>
    <xf numFmtId="0" fontId="17" fillId="0" borderId="1" xfId="1" applyNumberFormat="1" applyFont="1" applyFill="1" applyBorder="1" applyAlignment="1" applyProtection="1">
      <alignment horizontal="center" vertical="justify"/>
      <protection hidden="1"/>
    </xf>
    <xf numFmtId="166" fontId="17" fillId="0" borderId="5" xfId="1" applyNumberFormat="1" applyFont="1" applyFill="1" applyBorder="1" applyAlignment="1" applyProtection="1">
      <alignment horizontal="left" vertical="justify" wrapText="1"/>
      <protection hidden="1"/>
    </xf>
    <xf numFmtId="166" fontId="17" fillId="0" borderId="14" xfId="1" applyNumberFormat="1" applyFont="1" applyFill="1" applyBorder="1" applyAlignment="1" applyProtection="1">
      <alignment horizontal="left" vertical="justify" wrapText="1"/>
      <protection hidden="1"/>
    </xf>
    <xf numFmtId="166" fontId="17" fillId="0" borderId="15" xfId="1" applyNumberFormat="1" applyFont="1" applyFill="1" applyBorder="1" applyAlignment="1" applyProtection="1">
      <alignment horizontal="left" vertical="justify" wrapText="1"/>
      <protection hidden="1"/>
    </xf>
    <xf numFmtId="3" fontId="8" fillId="0" borderId="4" xfId="1" applyNumberFormat="1" applyFont="1" applyFill="1" applyBorder="1" applyAlignment="1" applyProtection="1">
      <protection hidden="1"/>
    </xf>
    <xf numFmtId="0" fontId="25" fillId="0" borderId="0" xfId="3" applyFont="1" applyAlignment="1">
      <alignment horizontal="center" wrapText="1"/>
    </xf>
    <xf numFmtId="0" fontId="25" fillId="0" borderId="0" xfId="3" quotePrefix="1" applyFont="1" applyAlignment="1">
      <alignment horizontal="center" wrapText="1"/>
    </xf>
    <xf numFmtId="0" fontId="25" fillId="0" borderId="0" xfId="3" applyFont="1" applyBorder="1" applyAlignment="1">
      <alignment horizontal="center" vertical="top" wrapText="1"/>
    </xf>
    <xf numFmtId="0" fontId="8" fillId="0" borderId="0" xfId="3" applyFont="1" applyAlignment="1">
      <alignment horizontal="center"/>
    </xf>
    <xf numFmtId="0" fontId="4" fillId="0" borderId="0" xfId="1" applyFont="1" applyAlignment="1">
      <alignment horizontal="center" vertical="top" wrapText="1"/>
    </xf>
    <xf numFmtId="0" fontId="5" fillId="0" borderId="0" xfId="1" applyFont="1" applyAlignment="1">
      <alignment horizontal="center"/>
    </xf>
    <xf numFmtId="0" fontId="4" fillId="0" borderId="1" xfId="4" applyNumberFormat="1" applyFont="1" applyFill="1" applyBorder="1" applyAlignment="1" applyProtection="1">
      <alignment wrapText="1"/>
      <protection hidden="1"/>
    </xf>
    <xf numFmtId="0" fontId="26" fillId="0" borderId="0" xfId="4" applyFill="1" applyAlignment="1" applyProtection="1">
      <alignment horizontal="right"/>
      <protection hidden="1"/>
    </xf>
    <xf numFmtId="0" fontId="4" fillId="0" borderId="0" xfId="4" applyFont="1" applyFill="1" applyAlignment="1" applyProtection="1">
      <alignment horizontal="left"/>
      <protection hidden="1"/>
    </xf>
    <xf numFmtId="0" fontId="26" fillId="0" borderId="0" xfId="4" applyFill="1" applyAlignment="1" applyProtection="1">
      <alignment horizontal="left"/>
      <protection hidden="1"/>
    </xf>
    <xf numFmtId="0" fontId="4" fillId="0" borderId="1" xfId="4" applyFont="1" applyFill="1" applyBorder="1" applyAlignment="1" applyProtection="1">
      <alignment horizontal="left"/>
      <protection hidden="1"/>
    </xf>
    <xf numFmtId="0" fontId="26" fillId="0" borderId="0" xfId="4" applyNumberFormat="1" applyFill="1" applyAlignment="1" applyProtection="1">
      <alignment horizontal="right" vertical="top" wrapText="1"/>
      <protection hidden="1"/>
    </xf>
    <xf numFmtId="0" fontId="26" fillId="0" borderId="0" xfId="4" applyNumberFormat="1" applyFont="1" applyFill="1" applyAlignment="1" applyProtection="1">
      <alignment horizontal="right" vertical="top" wrapText="1"/>
      <protection hidden="1"/>
    </xf>
    <xf numFmtId="0" fontId="26" fillId="0" borderId="1" xfId="4" applyNumberFormat="1" applyFont="1" applyFill="1" applyBorder="1" applyAlignment="1" applyProtection="1">
      <alignment wrapText="1"/>
      <protection hidden="1"/>
    </xf>
    <xf numFmtId="0" fontId="27" fillId="0" borderId="1" xfId="4" applyNumberFormat="1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34" fillId="0" borderId="23" xfId="0" applyFont="1" applyBorder="1"/>
    <xf numFmtId="0" fontId="4" fillId="0" borderId="23" xfId="0" applyFont="1" applyBorder="1" applyAlignment="1">
      <alignment vertical="center"/>
    </xf>
    <xf numFmtId="0" fontId="33" fillId="0" borderId="0" xfId="0" applyFont="1" applyAlignment="1">
      <alignment horizontal="center" wrapText="1"/>
    </xf>
    <xf numFmtId="0" fontId="7" fillId="0" borderId="0" xfId="5" applyNumberFormat="1" applyFont="1" applyFill="1" applyAlignment="1" applyProtection="1">
      <alignment horizontal="center"/>
      <protection hidden="1"/>
    </xf>
    <xf numFmtId="171" fontId="7" fillId="0" borderId="0" xfId="5" applyNumberFormat="1" applyFont="1" applyFill="1" applyAlignment="1" applyProtection="1">
      <alignment horizontal="center"/>
      <protection hidden="1"/>
    </xf>
    <xf numFmtId="0" fontId="40" fillId="0" borderId="0" xfId="6" applyFont="1" applyAlignment="1">
      <alignment horizontal="center" vertical="center" wrapText="1"/>
    </xf>
  </cellXfs>
  <cellStyles count="8">
    <cellStyle name="Обычный" xfId="0" builtinId="0"/>
    <cellStyle name="Обычный 2" xfId="1"/>
    <cellStyle name="Обычный 2 2" xfId="4"/>
    <cellStyle name="Обычный 2 3" xfId="5"/>
    <cellStyle name="Обычный 3" xfId="3"/>
    <cellStyle name="Обычный 4" xfId="6"/>
    <cellStyle name="Финансовый" xfId="2" builtinId="3"/>
    <cellStyle name="Финансовый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abSelected="1" workbookViewId="0">
      <selection activeCell="B1" sqref="B1"/>
    </sheetView>
  </sheetViews>
  <sheetFormatPr defaultRowHeight="12.75" x14ac:dyDescent="0.2"/>
  <cols>
    <col min="1" max="1" width="0.140625" customWidth="1"/>
    <col min="2" max="2" width="25.85546875" customWidth="1"/>
    <col min="3" max="3" width="64.42578125" style="9" customWidth="1"/>
    <col min="4" max="4" width="17.7109375" customWidth="1"/>
    <col min="5" max="5" width="18.85546875" customWidth="1"/>
    <col min="6" max="6" width="15.7109375" customWidth="1"/>
  </cols>
  <sheetData>
    <row r="1" spans="1:6" s="11" customFormat="1" ht="17.25" customHeight="1" x14ac:dyDescent="0.2">
      <c r="C1" s="12" t="s">
        <v>93</v>
      </c>
      <c r="E1" s="411" t="s">
        <v>94</v>
      </c>
      <c r="F1" s="411"/>
    </row>
    <row r="2" spans="1:6" s="11" customFormat="1" ht="16.5" customHeight="1" x14ac:dyDescent="0.2">
      <c r="C2" s="12"/>
      <c r="E2" s="411" t="s">
        <v>118</v>
      </c>
      <c r="F2" s="411"/>
    </row>
    <row r="3" spans="1:6" s="11" customFormat="1" ht="18.75" customHeight="1" x14ac:dyDescent="0.2">
      <c r="C3" s="12"/>
      <c r="E3" s="411" t="s">
        <v>95</v>
      </c>
      <c r="F3" s="411"/>
    </row>
    <row r="4" spans="1:6" ht="12.75" customHeight="1" x14ac:dyDescent="0.2">
      <c r="A4" s="21" t="s">
        <v>87</v>
      </c>
      <c r="B4" s="11"/>
      <c r="C4" s="12"/>
      <c r="D4" s="11"/>
      <c r="E4" s="411" t="s">
        <v>119</v>
      </c>
      <c r="F4" s="411"/>
    </row>
    <row r="5" spans="1:6" x14ac:dyDescent="0.2">
      <c r="A5" s="21"/>
      <c r="B5" s="21"/>
      <c r="C5" s="21"/>
      <c r="D5" s="21"/>
      <c r="E5" s="21"/>
      <c r="F5" s="21"/>
    </row>
    <row r="6" spans="1:6" x14ac:dyDescent="0.2">
      <c r="B6" s="21"/>
      <c r="C6" s="28" t="s">
        <v>120</v>
      </c>
      <c r="D6" s="21"/>
      <c r="E6" s="21"/>
      <c r="F6" s="21"/>
    </row>
    <row r="7" spans="1:6" ht="42" customHeight="1" thickBot="1" x14ac:dyDescent="0.25">
      <c r="B7" s="415" t="s">
        <v>121</v>
      </c>
      <c r="C7" s="415"/>
      <c r="D7" s="415"/>
      <c r="E7" s="415"/>
      <c r="F7" s="415"/>
    </row>
    <row r="8" spans="1:6" x14ac:dyDescent="0.2">
      <c r="A8" s="413" t="s">
        <v>0</v>
      </c>
      <c r="F8" s="13" t="s">
        <v>74</v>
      </c>
    </row>
    <row r="9" spans="1:6" ht="0.75" customHeight="1" x14ac:dyDescent="0.2">
      <c r="A9" s="414"/>
      <c r="B9" s="23" t="s">
        <v>69</v>
      </c>
      <c r="C9" s="412" t="s">
        <v>0</v>
      </c>
      <c r="D9" s="412"/>
      <c r="E9" s="412"/>
      <c r="F9" s="412"/>
    </row>
    <row r="10" spans="1:6" ht="42.75" customHeight="1" x14ac:dyDescent="0.2">
      <c r="A10" s="25" t="s">
        <v>68</v>
      </c>
      <c r="B10" s="23" t="s">
        <v>117</v>
      </c>
      <c r="C10" s="412"/>
      <c r="D10" s="23">
        <v>2025</v>
      </c>
      <c r="E10" s="23">
        <v>2026</v>
      </c>
      <c r="F10" s="23">
        <v>2027</v>
      </c>
    </row>
    <row r="11" spans="1:6" ht="24" customHeight="1" x14ac:dyDescent="0.2">
      <c r="A11" s="6" t="s">
        <v>2</v>
      </c>
      <c r="B11" s="26" t="s">
        <v>1</v>
      </c>
      <c r="C11" s="27" t="s">
        <v>68</v>
      </c>
      <c r="D11" s="24">
        <f>D12+D50</f>
        <v>9155776.2400000002</v>
      </c>
      <c r="E11" s="24">
        <f>E12+E50</f>
        <v>8649426.1500000004</v>
      </c>
      <c r="F11" s="24">
        <f>F12+F50</f>
        <v>9132604.2699999996</v>
      </c>
    </row>
    <row r="12" spans="1:6" ht="14.25" customHeight="1" x14ac:dyDescent="0.2">
      <c r="A12" s="6" t="s">
        <v>4</v>
      </c>
      <c r="B12" s="7" t="s">
        <v>3</v>
      </c>
      <c r="C12" s="6" t="s">
        <v>2</v>
      </c>
      <c r="D12" s="8">
        <f>D13+D17+D27+D35+D46</f>
        <v>3029000</v>
      </c>
      <c r="E12" s="8">
        <f>E13+E17+E27+E35+E46</f>
        <v>3128000</v>
      </c>
      <c r="F12" s="8">
        <f>F13+F17+F27+F35+F46</f>
        <v>3536000</v>
      </c>
    </row>
    <row r="13" spans="1:6" ht="12.75" customHeight="1" x14ac:dyDescent="0.2">
      <c r="A13" s="6" t="s">
        <v>6</v>
      </c>
      <c r="B13" s="7" t="s">
        <v>5</v>
      </c>
      <c r="C13" s="6" t="s">
        <v>4</v>
      </c>
      <c r="D13" s="8">
        <f t="shared" ref="D13:F15" si="0">D14</f>
        <v>648000</v>
      </c>
      <c r="E13" s="8">
        <f t="shared" si="0"/>
        <v>693000</v>
      </c>
      <c r="F13" s="8">
        <f t="shared" si="0"/>
        <v>738000</v>
      </c>
    </row>
    <row r="14" spans="1:6" ht="50.25" customHeight="1" x14ac:dyDescent="0.2">
      <c r="A14" s="6" t="s">
        <v>8</v>
      </c>
      <c r="B14" s="7" t="s">
        <v>7</v>
      </c>
      <c r="C14" s="6" t="s">
        <v>6</v>
      </c>
      <c r="D14" s="8">
        <f t="shared" si="0"/>
        <v>648000</v>
      </c>
      <c r="E14" s="8">
        <f t="shared" si="0"/>
        <v>693000</v>
      </c>
      <c r="F14" s="8">
        <f t="shared" si="0"/>
        <v>738000</v>
      </c>
    </row>
    <row r="15" spans="1:6" ht="62.25" customHeight="1" x14ac:dyDescent="0.2">
      <c r="A15" s="3" t="s">
        <v>8</v>
      </c>
      <c r="B15" s="7" t="s">
        <v>9</v>
      </c>
      <c r="C15" s="6" t="s">
        <v>8</v>
      </c>
      <c r="D15" s="8">
        <f t="shared" si="0"/>
        <v>648000</v>
      </c>
      <c r="E15" s="8">
        <f t="shared" si="0"/>
        <v>693000</v>
      </c>
      <c r="F15" s="8">
        <f t="shared" si="0"/>
        <v>738000</v>
      </c>
    </row>
    <row r="16" spans="1:6" s="1" customFormat="1" ht="66" customHeight="1" x14ac:dyDescent="0.2">
      <c r="A16" s="3" t="s">
        <v>10</v>
      </c>
      <c r="B16" s="4" t="s">
        <v>53</v>
      </c>
      <c r="C16" s="3" t="s">
        <v>73</v>
      </c>
      <c r="D16" s="5">
        <v>648000</v>
      </c>
      <c r="E16" s="5">
        <v>693000</v>
      </c>
      <c r="F16" s="5">
        <v>738000</v>
      </c>
    </row>
    <row r="17" spans="1:6" s="1" customFormat="1" ht="25.5" customHeight="1" x14ac:dyDescent="0.2">
      <c r="A17" s="3" t="s">
        <v>13</v>
      </c>
      <c r="B17" s="2" t="s">
        <v>12</v>
      </c>
      <c r="C17" s="3" t="s">
        <v>11</v>
      </c>
      <c r="D17" s="5">
        <f>D18</f>
        <v>1017000</v>
      </c>
      <c r="E17" s="5">
        <f>E18</f>
        <v>1063000</v>
      </c>
      <c r="F17" s="5">
        <f>F18</f>
        <v>1408000</v>
      </c>
    </row>
    <row r="18" spans="1:6" s="1" customFormat="1" ht="38.25" customHeight="1" x14ac:dyDescent="0.2">
      <c r="A18" s="3" t="s">
        <v>15</v>
      </c>
      <c r="B18" s="2" t="s">
        <v>14</v>
      </c>
      <c r="C18" s="3" t="s">
        <v>13</v>
      </c>
      <c r="D18" s="5">
        <f>D19+D21+D23+D25</f>
        <v>1017000</v>
      </c>
      <c r="E18" s="5">
        <f>E19+E21+E23+E25</f>
        <v>1063000</v>
      </c>
      <c r="F18" s="5">
        <f>F19+F21+F23+F25</f>
        <v>1408000</v>
      </c>
    </row>
    <row r="19" spans="1:6" s="1" customFormat="1" ht="59.25" customHeight="1" x14ac:dyDescent="0.2">
      <c r="A19" s="3" t="s">
        <v>61</v>
      </c>
      <c r="B19" s="4" t="s">
        <v>108</v>
      </c>
      <c r="C19" s="3" t="s">
        <v>15</v>
      </c>
      <c r="D19" s="5">
        <f>D20</f>
        <v>532000</v>
      </c>
      <c r="E19" s="5">
        <f>E20</f>
        <v>556000</v>
      </c>
      <c r="F19" s="5">
        <f>F20</f>
        <v>736000</v>
      </c>
    </row>
    <row r="20" spans="1:6" s="1" customFormat="1" ht="70.5" customHeight="1" x14ac:dyDescent="0.2">
      <c r="A20" s="3" t="s">
        <v>16</v>
      </c>
      <c r="B20" s="4" t="s">
        <v>109</v>
      </c>
      <c r="C20" s="3" t="s">
        <v>61</v>
      </c>
      <c r="D20" s="5">
        <v>532000</v>
      </c>
      <c r="E20" s="5">
        <v>556000</v>
      </c>
      <c r="F20" s="5">
        <v>736000</v>
      </c>
    </row>
    <row r="21" spans="1:6" s="1" customFormat="1" ht="56.25" customHeight="1" x14ac:dyDescent="0.2">
      <c r="A21" s="3" t="s">
        <v>62</v>
      </c>
      <c r="B21" s="4" t="s">
        <v>110</v>
      </c>
      <c r="C21" s="3" t="s">
        <v>16</v>
      </c>
      <c r="D21" s="5">
        <f>D22</f>
        <v>2000</v>
      </c>
      <c r="E21" s="5">
        <f>E22</f>
        <v>3000</v>
      </c>
      <c r="F21" s="5">
        <f>F22</f>
        <v>3000</v>
      </c>
    </row>
    <row r="22" spans="1:6" s="1" customFormat="1" ht="73.5" customHeight="1" x14ac:dyDescent="0.2">
      <c r="A22" s="3" t="s">
        <v>17</v>
      </c>
      <c r="B22" s="4" t="s">
        <v>111</v>
      </c>
      <c r="C22" s="3" t="s">
        <v>62</v>
      </c>
      <c r="D22" s="5">
        <v>2000</v>
      </c>
      <c r="E22" s="5">
        <v>3000</v>
      </c>
      <c r="F22" s="5">
        <v>3000</v>
      </c>
    </row>
    <row r="23" spans="1:6" s="1" customFormat="1" ht="54" customHeight="1" x14ac:dyDescent="0.2">
      <c r="A23" s="3" t="s">
        <v>63</v>
      </c>
      <c r="B23" s="4" t="s">
        <v>112</v>
      </c>
      <c r="C23" s="3" t="s">
        <v>17</v>
      </c>
      <c r="D23" s="5">
        <f>D24</f>
        <v>537000</v>
      </c>
      <c r="E23" s="5">
        <f>E24</f>
        <v>559000</v>
      </c>
      <c r="F23" s="5">
        <f>F24</f>
        <v>739000</v>
      </c>
    </row>
    <row r="24" spans="1:6" s="1" customFormat="1" ht="73.5" customHeight="1" x14ac:dyDescent="0.2">
      <c r="A24" s="3" t="s">
        <v>18</v>
      </c>
      <c r="B24" s="4" t="s">
        <v>113</v>
      </c>
      <c r="C24" s="3" t="s">
        <v>63</v>
      </c>
      <c r="D24" s="5">
        <v>537000</v>
      </c>
      <c r="E24" s="5">
        <v>559000</v>
      </c>
      <c r="F24" s="5">
        <v>739000</v>
      </c>
    </row>
    <row r="25" spans="1:6" s="1" customFormat="1" ht="57" customHeight="1" x14ac:dyDescent="0.2">
      <c r="A25" s="3" t="s">
        <v>64</v>
      </c>
      <c r="B25" s="4" t="s">
        <v>114</v>
      </c>
      <c r="C25" s="3" t="s">
        <v>18</v>
      </c>
      <c r="D25" s="5">
        <f>D26</f>
        <v>-54000</v>
      </c>
      <c r="E25" s="5">
        <v>-55000</v>
      </c>
      <c r="F25" s="5">
        <v>-70000</v>
      </c>
    </row>
    <row r="26" spans="1:6" s="1" customFormat="1" ht="70.5" customHeight="1" x14ac:dyDescent="0.2">
      <c r="A26" s="3" t="s">
        <v>19</v>
      </c>
      <c r="B26" s="4" t="s">
        <v>115</v>
      </c>
      <c r="C26" s="3" t="s">
        <v>64</v>
      </c>
      <c r="D26" s="5">
        <v>-54000</v>
      </c>
      <c r="E26" s="5">
        <v>-54000</v>
      </c>
      <c r="F26" s="5">
        <v>-69000</v>
      </c>
    </row>
    <row r="27" spans="1:6" s="1" customFormat="1" ht="15.75" customHeight="1" x14ac:dyDescent="0.2">
      <c r="A27" s="3" t="s">
        <v>21</v>
      </c>
      <c r="B27" s="2" t="s">
        <v>20</v>
      </c>
      <c r="C27" s="3" t="s">
        <v>19</v>
      </c>
      <c r="D27" s="5">
        <f>D28+D32</f>
        <v>235000</v>
      </c>
      <c r="E27" s="5">
        <f>E28+E32</f>
        <v>237000</v>
      </c>
      <c r="F27" s="5">
        <f>F28+F32</f>
        <v>237000</v>
      </c>
    </row>
    <row r="28" spans="1:6" s="1" customFormat="1" ht="22.5" customHeight="1" x14ac:dyDescent="0.2">
      <c r="A28" s="3" t="s">
        <v>23</v>
      </c>
      <c r="B28" s="2" t="s">
        <v>22</v>
      </c>
      <c r="C28" s="3" t="s">
        <v>21</v>
      </c>
      <c r="D28" s="5">
        <f t="shared" ref="D28:F30" si="1">D29</f>
        <v>120000</v>
      </c>
      <c r="E28" s="5">
        <f t="shared" si="1"/>
        <v>122000</v>
      </c>
      <c r="F28" s="5">
        <f t="shared" si="1"/>
        <v>122000</v>
      </c>
    </row>
    <row r="29" spans="1:6" s="1" customFormat="1" ht="30.75" customHeight="1" x14ac:dyDescent="0.2">
      <c r="A29" s="3"/>
      <c r="B29" s="4" t="s">
        <v>100</v>
      </c>
      <c r="C29" s="22" t="s">
        <v>99</v>
      </c>
      <c r="D29" s="5">
        <f t="shared" si="1"/>
        <v>120000</v>
      </c>
      <c r="E29" s="5">
        <f t="shared" si="1"/>
        <v>122000</v>
      </c>
      <c r="F29" s="5">
        <f t="shared" si="1"/>
        <v>122000</v>
      </c>
    </row>
    <row r="30" spans="1:6" s="1" customFormat="1" ht="29.25" customHeight="1" x14ac:dyDescent="0.2">
      <c r="A30" s="3"/>
      <c r="B30" s="4" t="s">
        <v>98</v>
      </c>
      <c r="C30" s="15" t="s">
        <v>99</v>
      </c>
      <c r="D30" s="5">
        <f t="shared" si="1"/>
        <v>120000</v>
      </c>
      <c r="E30" s="5">
        <f t="shared" si="1"/>
        <v>122000</v>
      </c>
      <c r="F30" s="5">
        <f t="shared" si="1"/>
        <v>122000</v>
      </c>
    </row>
    <row r="31" spans="1:6" s="1" customFormat="1" ht="63" customHeight="1" x14ac:dyDescent="0.2">
      <c r="A31" s="3"/>
      <c r="B31" s="4" t="s">
        <v>96</v>
      </c>
      <c r="C31" s="15" t="s">
        <v>97</v>
      </c>
      <c r="D31" s="5">
        <v>120000</v>
      </c>
      <c r="E31" s="5">
        <v>122000</v>
      </c>
      <c r="F31" s="5">
        <v>122000</v>
      </c>
    </row>
    <row r="32" spans="1:6" s="1" customFormat="1" ht="13.5" customHeight="1" x14ac:dyDescent="0.2">
      <c r="A32" s="3" t="s">
        <v>24</v>
      </c>
      <c r="B32" s="2" t="s">
        <v>25</v>
      </c>
      <c r="C32" s="3" t="s">
        <v>24</v>
      </c>
      <c r="D32" s="5">
        <f t="shared" ref="D32:F33" si="2">D33</f>
        <v>115000</v>
      </c>
      <c r="E32" s="5">
        <f t="shared" si="2"/>
        <v>115000</v>
      </c>
      <c r="F32" s="5">
        <f t="shared" si="2"/>
        <v>115000</v>
      </c>
    </row>
    <row r="33" spans="1:6" s="1" customFormat="1" ht="26.25" customHeight="1" x14ac:dyDescent="0.2">
      <c r="A33" s="3" t="s">
        <v>52</v>
      </c>
      <c r="B33" s="2" t="s">
        <v>26</v>
      </c>
      <c r="C33" s="3" t="s">
        <v>24</v>
      </c>
      <c r="D33" s="5">
        <f t="shared" si="2"/>
        <v>115000</v>
      </c>
      <c r="E33" s="5">
        <f t="shared" si="2"/>
        <v>115000</v>
      </c>
      <c r="F33" s="5">
        <f t="shared" si="2"/>
        <v>115000</v>
      </c>
    </row>
    <row r="34" spans="1:6" s="1" customFormat="1" ht="28.5" customHeight="1" x14ac:dyDescent="0.2">
      <c r="A34" s="3" t="s">
        <v>27</v>
      </c>
      <c r="B34" s="4" t="s">
        <v>54</v>
      </c>
      <c r="C34" s="3" t="s">
        <v>78</v>
      </c>
      <c r="D34" s="5">
        <v>115000</v>
      </c>
      <c r="E34" s="5">
        <v>115000</v>
      </c>
      <c r="F34" s="5">
        <v>115000</v>
      </c>
    </row>
    <row r="35" spans="1:6" s="1" customFormat="1" ht="12" customHeight="1" x14ac:dyDescent="0.2">
      <c r="A35" s="3" t="s">
        <v>29</v>
      </c>
      <c r="B35" s="2" t="s">
        <v>28</v>
      </c>
      <c r="C35" s="3" t="s">
        <v>27</v>
      </c>
      <c r="D35" s="5">
        <f>D36+D39</f>
        <v>729000</v>
      </c>
      <c r="E35" s="5">
        <f>E36+E39</f>
        <v>735000</v>
      </c>
      <c r="F35" s="5">
        <f>F36+F39</f>
        <v>753000</v>
      </c>
    </row>
    <row r="36" spans="1:6" s="1" customFormat="1" ht="20.25" customHeight="1" x14ac:dyDescent="0.2">
      <c r="A36" s="3" t="s">
        <v>31</v>
      </c>
      <c r="B36" s="2" t="s">
        <v>30</v>
      </c>
      <c r="C36" s="3" t="s">
        <v>29</v>
      </c>
      <c r="D36" s="5">
        <f t="shared" ref="D36:F37" si="3">D37</f>
        <v>16000</v>
      </c>
      <c r="E36" s="5">
        <f t="shared" si="3"/>
        <v>16000</v>
      </c>
      <c r="F36" s="5">
        <f t="shared" si="3"/>
        <v>18000</v>
      </c>
    </row>
    <row r="37" spans="1:6" s="1" customFormat="1" ht="35.25" customHeight="1" x14ac:dyDescent="0.2">
      <c r="A37" s="3" t="s">
        <v>50</v>
      </c>
      <c r="B37" s="2" t="s">
        <v>32</v>
      </c>
      <c r="C37" s="3" t="s">
        <v>31</v>
      </c>
      <c r="D37" s="5">
        <f t="shared" si="3"/>
        <v>16000</v>
      </c>
      <c r="E37" s="5">
        <f t="shared" si="3"/>
        <v>16000</v>
      </c>
      <c r="F37" s="5">
        <f t="shared" si="3"/>
        <v>18000</v>
      </c>
    </row>
    <row r="38" spans="1:6" s="1" customFormat="1" ht="49.5" customHeight="1" x14ac:dyDescent="0.2">
      <c r="A38" s="3" t="s">
        <v>33</v>
      </c>
      <c r="B38" s="4" t="s">
        <v>55</v>
      </c>
      <c r="C38" s="3" t="s">
        <v>83</v>
      </c>
      <c r="D38" s="5">
        <v>16000</v>
      </c>
      <c r="E38" s="5">
        <v>16000</v>
      </c>
      <c r="F38" s="5">
        <v>18000</v>
      </c>
    </row>
    <row r="39" spans="1:6" s="1" customFormat="1" ht="12.75" customHeight="1" x14ac:dyDescent="0.2">
      <c r="A39" s="3"/>
      <c r="B39" s="2" t="s">
        <v>34</v>
      </c>
      <c r="C39" s="3" t="s">
        <v>33</v>
      </c>
      <c r="D39" s="5">
        <f>D40+D43</f>
        <v>713000</v>
      </c>
      <c r="E39" s="5">
        <f>E40+E43</f>
        <v>719000</v>
      </c>
      <c r="F39" s="5">
        <f>F40+F43</f>
        <v>735000</v>
      </c>
    </row>
    <row r="40" spans="1:6" s="1" customFormat="1" ht="25.5" customHeight="1" x14ac:dyDescent="0.2">
      <c r="A40" s="3"/>
      <c r="B40" s="2" t="s">
        <v>84</v>
      </c>
      <c r="C40" s="3" t="s">
        <v>85</v>
      </c>
      <c r="D40" s="5">
        <f t="shared" ref="D40:F41" si="4">D41</f>
        <v>73000</v>
      </c>
      <c r="E40" s="5">
        <f t="shared" si="4"/>
        <v>73000</v>
      </c>
      <c r="F40" s="5">
        <f t="shared" si="4"/>
        <v>83000</v>
      </c>
    </row>
    <row r="41" spans="1:6" s="1" customFormat="1" ht="51.75" customHeight="1" x14ac:dyDescent="0.2">
      <c r="A41" s="3"/>
      <c r="B41" s="2" t="s">
        <v>86</v>
      </c>
      <c r="C41" s="3" t="s">
        <v>88</v>
      </c>
      <c r="D41" s="5">
        <f t="shared" si="4"/>
        <v>73000</v>
      </c>
      <c r="E41" s="5">
        <f t="shared" si="4"/>
        <v>73000</v>
      </c>
      <c r="F41" s="5">
        <f t="shared" si="4"/>
        <v>83000</v>
      </c>
    </row>
    <row r="42" spans="1:6" s="1" customFormat="1" ht="44.25" customHeight="1" x14ac:dyDescent="0.2">
      <c r="A42" s="3" t="s">
        <v>35</v>
      </c>
      <c r="B42" s="4" t="s">
        <v>91</v>
      </c>
      <c r="C42" s="3" t="s">
        <v>89</v>
      </c>
      <c r="D42" s="5">
        <v>73000</v>
      </c>
      <c r="E42" s="5">
        <v>73000</v>
      </c>
      <c r="F42" s="5">
        <v>83000</v>
      </c>
    </row>
    <row r="43" spans="1:6" s="1" customFormat="1" ht="19.5" customHeight="1" x14ac:dyDescent="0.2">
      <c r="A43" s="3" t="s">
        <v>37</v>
      </c>
      <c r="B43" s="2" t="s">
        <v>36</v>
      </c>
      <c r="C43" s="3" t="s">
        <v>35</v>
      </c>
      <c r="D43" s="5">
        <f t="shared" ref="D43:F44" si="5">D44</f>
        <v>640000</v>
      </c>
      <c r="E43" s="5">
        <f t="shared" si="5"/>
        <v>646000</v>
      </c>
      <c r="F43" s="5">
        <f t="shared" si="5"/>
        <v>652000</v>
      </c>
    </row>
    <row r="44" spans="1:6" s="1" customFormat="1" ht="35.25" customHeight="1" x14ac:dyDescent="0.2">
      <c r="A44" s="3" t="s">
        <v>51</v>
      </c>
      <c r="B44" s="2" t="s">
        <v>38</v>
      </c>
      <c r="C44" s="3" t="s">
        <v>37</v>
      </c>
      <c r="D44" s="5">
        <f t="shared" si="5"/>
        <v>640000</v>
      </c>
      <c r="E44" s="5">
        <f t="shared" si="5"/>
        <v>646000</v>
      </c>
      <c r="F44" s="5">
        <f t="shared" si="5"/>
        <v>652000</v>
      </c>
    </row>
    <row r="45" spans="1:6" s="1" customFormat="1" ht="48" customHeight="1" x14ac:dyDescent="0.2">
      <c r="A45" s="3"/>
      <c r="B45" s="4" t="s">
        <v>56</v>
      </c>
      <c r="C45" s="3" t="s">
        <v>51</v>
      </c>
      <c r="D45" s="5">
        <v>640000</v>
      </c>
      <c r="E45" s="5">
        <v>646000</v>
      </c>
      <c r="F45" s="5">
        <v>652000</v>
      </c>
    </row>
    <row r="46" spans="1:6" s="1" customFormat="1" ht="22.5" customHeight="1" x14ac:dyDescent="0.2">
      <c r="A46" s="3"/>
      <c r="B46" s="17" t="s">
        <v>101</v>
      </c>
      <c r="C46" s="18" t="s">
        <v>102</v>
      </c>
      <c r="D46" s="19">
        <f t="shared" ref="D46:F48" si="6">D47</f>
        <v>400000</v>
      </c>
      <c r="E46" s="19">
        <f t="shared" si="6"/>
        <v>400000</v>
      </c>
      <c r="F46" s="19">
        <f t="shared" si="6"/>
        <v>400000</v>
      </c>
    </row>
    <row r="47" spans="1:6" s="1" customFormat="1" ht="56.25" customHeight="1" x14ac:dyDescent="0.2">
      <c r="A47" s="3"/>
      <c r="B47" s="20" t="s">
        <v>103</v>
      </c>
      <c r="C47" s="18" t="s">
        <v>116</v>
      </c>
      <c r="D47" s="19">
        <f t="shared" si="6"/>
        <v>400000</v>
      </c>
      <c r="E47" s="19">
        <f t="shared" si="6"/>
        <v>400000</v>
      </c>
      <c r="F47" s="19">
        <f t="shared" si="6"/>
        <v>400000</v>
      </c>
    </row>
    <row r="48" spans="1:6" s="1" customFormat="1" ht="48.75" customHeight="1" x14ac:dyDescent="0.2">
      <c r="A48" s="3"/>
      <c r="B48" s="14" t="s">
        <v>104</v>
      </c>
      <c r="C48" s="15" t="s">
        <v>105</v>
      </c>
      <c r="D48" s="5">
        <f t="shared" si="6"/>
        <v>400000</v>
      </c>
      <c r="E48" s="5">
        <f t="shared" si="6"/>
        <v>400000</v>
      </c>
      <c r="F48" s="5">
        <f t="shared" si="6"/>
        <v>400000</v>
      </c>
    </row>
    <row r="49" spans="1:6" s="1" customFormat="1" ht="53.25" customHeight="1" x14ac:dyDescent="0.2">
      <c r="A49" s="3" t="s">
        <v>39</v>
      </c>
      <c r="B49" s="14" t="s">
        <v>106</v>
      </c>
      <c r="C49" s="15" t="s">
        <v>107</v>
      </c>
      <c r="D49" s="5">
        <v>400000</v>
      </c>
      <c r="E49" s="5">
        <v>400000</v>
      </c>
      <c r="F49" s="5">
        <v>400000</v>
      </c>
    </row>
    <row r="50" spans="1:6" s="1" customFormat="1" ht="24.75" customHeight="1" x14ac:dyDescent="0.2">
      <c r="A50" s="3" t="s">
        <v>41</v>
      </c>
      <c r="B50" s="2" t="s">
        <v>40</v>
      </c>
      <c r="C50" s="3" t="s">
        <v>39</v>
      </c>
      <c r="D50" s="5">
        <f>D51</f>
        <v>6126776.2400000002</v>
      </c>
      <c r="E50" s="5">
        <f>E51</f>
        <v>5521426.1500000004</v>
      </c>
      <c r="F50" s="5">
        <f>F51</f>
        <v>5596604.2699999996</v>
      </c>
    </row>
    <row r="51" spans="1:6" s="1" customFormat="1" ht="33.75" customHeight="1" x14ac:dyDescent="0.2">
      <c r="A51" s="3" t="s">
        <v>43</v>
      </c>
      <c r="B51" s="2" t="s">
        <v>42</v>
      </c>
      <c r="C51" s="3" t="s">
        <v>41</v>
      </c>
      <c r="D51" s="5">
        <f>D52+D57+D60</f>
        <v>6126776.2400000002</v>
      </c>
      <c r="E51" s="29">
        <f>E52+E57+E60</f>
        <v>5521426.1500000004</v>
      </c>
      <c r="F51" s="5">
        <f>F52+F57+F60</f>
        <v>5596604.2699999996</v>
      </c>
    </row>
    <row r="52" spans="1:6" s="1" customFormat="1" ht="24.75" customHeight="1" x14ac:dyDescent="0.2">
      <c r="A52" s="3" t="s">
        <v>44</v>
      </c>
      <c r="B52" s="2" t="s">
        <v>57</v>
      </c>
      <c r="C52" s="3" t="s">
        <v>43</v>
      </c>
      <c r="D52" s="5">
        <f>D53+D55</f>
        <v>5256000</v>
      </c>
      <c r="E52" s="5">
        <f>E53+E55</f>
        <v>5329000</v>
      </c>
      <c r="F52" s="5">
        <f>F53+F55</f>
        <v>5397000</v>
      </c>
    </row>
    <row r="53" spans="1:6" s="1" customFormat="1" ht="25.5" customHeight="1" x14ac:dyDescent="0.2">
      <c r="A53" s="3" t="s">
        <v>45</v>
      </c>
      <c r="B53" s="2" t="s">
        <v>58</v>
      </c>
      <c r="C53" s="3" t="s">
        <v>70</v>
      </c>
      <c r="D53" s="5">
        <f>D54</f>
        <v>5183000</v>
      </c>
      <c r="E53" s="5">
        <f>E54</f>
        <v>5257000</v>
      </c>
      <c r="F53" s="5">
        <f>F54</f>
        <v>5335000</v>
      </c>
    </row>
    <row r="54" spans="1:6" s="1" customFormat="1" ht="25.5" customHeight="1" x14ac:dyDescent="0.2">
      <c r="A54" s="3"/>
      <c r="B54" s="4" t="s">
        <v>75</v>
      </c>
      <c r="C54" s="16" t="s">
        <v>71</v>
      </c>
      <c r="D54" s="5">
        <v>5183000</v>
      </c>
      <c r="E54" s="5">
        <v>5257000</v>
      </c>
      <c r="F54" s="5">
        <v>5335000</v>
      </c>
    </row>
    <row r="55" spans="1:6" s="1" customFormat="1" ht="32.25" customHeight="1" x14ac:dyDescent="0.2">
      <c r="A55" s="3" t="s">
        <v>67</v>
      </c>
      <c r="B55" s="2" t="s">
        <v>66</v>
      </c>
      <c r="C55" s="16" t="s">
        <v>65</v>
      </c>
      <c r="D55" s="5">
        <f>D56</f>
        <v>73000</v>
      </c>
      <c r="E55" s="5">
        <f>E56</f>
        <v>72000</v>
      </c>
      <c r="F55" s="5">
        <f>F56</f>
        <v>62000</v>
      </c>
    </row>
    <row r="56" spans="1:6" s="1" customFormat="1" ht="30" customHeight="1" x14ac:dyDescent="0.2">
      <c r="A56" s="3" t="s">
        <v>46</v>
      </c>
      <c r="B56" s="4" t="s">
        <v>76</v>
      </c>
      <c r="C56" s="16" t="s">
        <v>67</v>
      </c>
      <c r="D56" s="5">
        <v>73000</v>
      </c>
      <c r="E56" s="5">
        <v>72000</v>
      </c>
      <c r="F56" s="5">
        <v>62000</v>
      </c>
    </row>
    <row r="57" spans="1:6" s="1" customFormat="1" ht="24" customHeight="1" x14ac:dyDescent="0.2">
      <c r="A57" s="3" t="s">
        <v>47</v>
      </c>
      <c r="B57" s="2" t="s">
        <v>59</v>
      </c>
      <c r="C57" s="3" t="s">
        <v>46</v>
      </c>
      <c r="D57" s="5">
        <f>D58</f>
        <v>175076.24</v>
      </c>
      <c r="E57" s="5">
        <f>E58</f>
        <v>192426.15</v>
      </c>
      <c r="F57" s="5">
        <f>F58</f>
        <v>199604.27</v>
      </c>
    </row>
    <row r="58" spans="1:6" s="1" customFormat="1" ht="39.75" customHeight="1" x14ac:dyDescent="0.2">
      <c r="A58" s="3" t="s">
        <v>48</v>
      </c>
      <c r="B58" s="2" t="s">
        <v>60</v>
      </c>
      <c r="C58" s="3" t="s">
        <v>79</v>
      </c>
      <c r="D58" s="5">
        <f>D59</f>
        <v>175076.24</v>
      </c>
      <c r="E58" s="5">
        <v>192426.15</v>
      </c>
      <c r="F58" s="5">
        <v>199604.27</v>
      </c>
    </row>
    <row r="59" spans="1:6" s="1" customFormat="1" ht="42" customHeight="1" x14ac:dyDescent="0.2">
      <c r="A59" s="3"/>
      <c r="B59" s="4" t="s">
        <v>77</v>
      </c>
      <c r="C59" s="3" t="s">
        <v>80</v>
      </c>
      <c r="D59" s="5">
        <v>175076.24</v>
      </c>
      <c r="E59" s="5">
        <v>192426.15</v>
      </c>
      <c r="F59" s="5">
        <v>199604.27</v>
      </c>
    </row>
    <row r="60" spans="1:6" s="1" customFormat="1" ht="26.25" customHeight="1" x14ac:dyDescent="0.2">
      <c r="A60" s="3"/>
      <c r="B60" s="4" t="s">
        <v>72</v>
      </c>
      <c r="C60" s="3" t="s">
        <v>49</v>
      </c>
      <c r="D60" s="5">
        <f t="shared" ref="D60:F61" si="7">D61</f>
        <v>695700</v>
      </c>
      <c r="E60" s="5">
        <f t="shared" si="7"/>
        <v>0</v>
      </c>
      <c r="F60" s="5">
        <f t="shared" si="7"/>
        <v>0</v>
      </c>
    </row>
    <row r="61" spans="1:6" s="1" customFormat="1" ht="30" customHeight="1" x14ac:dyDescent="0.2">
      <c r="A61" s="3"/>
      <c r="B61" s="4" t="s">
        <v>92</v>
      </c>
      <c r="C61" s="3" t="s">
        <v>81</v>
      </c>
      <c r="D61" s="5">
        <f t="shared" si="7"/>
        <v>695700</v>
      </c>
      <c r="E61" s="5">
        <f t="shared" si="7"/>
        <v>0</v>
      </c>
      <c r="F61" s="5">
        <f t="shared" si="7"/>
        <v>0</v>
      </c>
    </row>
    <row r="62" spans="1:6" s="1" customFormat="1" ht="22.5" x14ac:dyDescent="0.2">
      <c r="B62" s="4" t="s">
        <v>90</v>
      </c>
      <c r="C62" s="3" t="s">
        <v>82</v>
      </c>
      <c r="D62" s="5">
        <v>695700</v>
      </c>
      <c r="E62" s="5">
        <v>0</v>
      </c>
      <c r="F62" s="5">
        <v>0</v>
      </c>
    </row>
    <row r="63" spans="1:6" s="1" customFormat="1" x14ac:dyDescent="0.2">
      <c r="C63" s="10"/>
    </row>
    <row r="64" spans="1:6" x14ac:dyDescent="0.2">
      <c r="B64" s="1"/>
      <c r="C64" s="1"/>
      <c r="D64" s="1"/>
      <c r="E64" s="1"/>
      <c r="F64" s="1"/>
    </row>
  </sheetData>
  <mergeCells count="8">
    <mergeCell ref="E1:F1"/>
    <mergeCell ref="D9:F9"/>
    <mergeCell ref="A8:A9"/>
    <mergeCell ref="C9:C10"/>
    <mergeCell ref="E2:F2"/>
    <mergeCell ref="E4:F4"/>
    <mergeCell ref="E3:F3"/>
    <mergeCell ref="B7:F7"/>
  </mergeCells>
  <pageMargins left="0.23622047244094491" right="0.23622047244094491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topLeftCell="F1" workbookViewId="0">
      <selection activeCell="F1" sqref="F1"/>
    </sheetView>
  </sheetViews>
  <sheetFormatPr defaultRowHeight="12.75" x14ac:dyDescent="0.2"/>
  <cols>
    <col min="1" max="1" width="0.140625" style="71" hidden="1" customWidth="1"/>
    <col min="2" max="4" width="10.28515625" style="71" hidden="1" customWidth="1"/>
    <col min="5" max="5" width="3.140625" style="71" hidden="1" customWidth="1"/>
    <col min="6" max="8" width="9.140625" style="76"/>
    <col min="9" max="9" width="30.85546875" style="76" customWidth="1"/>
    <col min="10" max="11" width="5.5703125" style="77" customWidth="1"/>
    <col min="12" max="12" width="0.28515625" style="77" hidden="1" customWidth="1"/>
    <col min="13" max="13" width="5.140625" style="77" hidden="1" customWidth="1"/>
    <col min="14" max="14" width="12.5703125" style="77" customWidth="1"/>
    <col min="15" max="15" width="11.85546875" style="77" customWidth="1"/>
    <col min="16" max="16" width="11.7109375" style="77" customWidth="1"/>
    <col min="17" max="16384" width="9.140625" style="11"/>
  </cols>
  <sheetData>
    <row r="1" spans="1:20" x14ac:dyDescent="0.2">
      <c r="A1" s="30"/>
      <c r="B1" s="30"/>
      <c r="C1" s="30"/>
      <c r="D1" s="30"/>
      <c r="E1" s="30"/>
      <c r="F1" s="31"/>
      <c r="G1" s="31"/>
      <c r="H1" s="31"/>
      <c r="I1" s="31"/>
      <c r="J1" s="32"/>
      <c r="K1" s="32"/>
      <c r="L1" s="33"/>
      <c r="M1" s="33"/>
      <c r="N1" s="435" t="s">
        <v>122</v>
      </c>
      <c r="O1" s="435"/>
      <c r="P1" s="435"/>
    </row>
    <row r="2" spans="1:20" x14ac:dyDescent="0.2">
      <c r="A2" s="30"/>
      <c r="B2" s="30"/>
      <c r="C2" s="30"/>
      <c r="D2" s="30"/>
      <c r="E2" s="30"/>
      <c r="F2" s="31"/>
      <c r="G2" s="31"/>
      <c r="H2" s="31"/>
      <c r="I2" s="31"/>
      <c r="J2" s="32"/>
      <c r="K2" s="32"/>
      <c r="L2" s="33"/>
      <c r="M2" s="33"/>
      <c r="N2" s="435" t="s">
        <v>123</v>
      </c>
      <c r="O2" s="435"/>
      <c r="P2" s="435"/>
    </row>
    <row r="3" spans="1:20" x14ac:dyDescent="0.2">
      <c r="A3" s="30"/>
      <c r="B3" s="30"/>
      <c r="C3" s="30"/>
      <c r="D3" s="30"/>
      <c r="E3" s="30"/>
      <c r="F3" s="31"/>
      <c r="G3" s="31"/>
      <c r="H3" s="31"/>
      <c r="I3" s="31"/>
      <c r="J3" s="32"/>
      <c r="K3" s="32"/>
      <c r="L3" s="33"/>
      <c r="M3" s="33"/>
      <c r="N3" s="435" t="s">
        <v>124</v>
      </c>
      <c r="O3" s="435"/>
      <c r="P3" s="435"/>
    </row>
    <row r="4" spans="1:20" x14ac:dyDescent="0.2">
      <c r="A4" s="30"/>
      <c r="B4" s="30"/>
      <c r="C4" s="30"/>
      <c r="D4" s="30"/>
      <c r="E4" s="30"/>
      <c r="F4" s="31"/>
      <c r="G4" s="31"/>
      <c r="H4" s="31"/>
      <c r="I4" s="34"/>
      <c r="J4" s="32"/>
      <c r="K4" s="32"/>
      <c r="L4" s="33"/>
      <c r="M4" s="33"/>
      <c r="N4" s="435" t="s">
        <v>125</v>
      </c>
      <c r="O4" s="435"/>
      <c r="P4" s="435"/>
    </row>
    <row r="5" spans="1:20" x14ac:dyDescent="0.2">
      <c r="A5" s="30"/>
      <c r="B5" s="30"/>
      <c r="C5" s="30"/>
      <c r="D5" s="30"/>
      <c r="E5" s="30"/>
      <c r="F5" s="31"/>
      <c r="G5" s="31"/>
      <c r="H5" s="31"/>
      <c r="I5" s="35" t="s">
        <v>126</v>
      </c>
      <c r="J5" s="32"/>
      <c r="K5" s="32"/>
      <c r="L5" s="33"/>
      <c r="M5" s="33"/>
      <c r="N5" s="32"/>
      <c r="O5" s="32"/>
      <c r="P5" s="32"/>
    </row>
    <row r="6" spans="1:20" x14ac:dyDescent="0.2">
      <c r="A6" s="436" t="s">
        <v>127</v>
      </c>
      <c r="B6" s="436"/>
      <c r="C6" s="436"/>
      <c r="D6" s="436"/>
      <c r="E6" s="436"/>
      <c r="F6" s="436"/>
      <c r="G6" s="436"/>
      <c r="H6" s="436"/>
      <c r="I6" s="436"/>
      <c r="J6" s="436"/>
      <c r="K6" s="436"/>
      <c r="L6" s="436"/>
      <c r="M6" s="436"/>
      <c r="N6" s="436"/>
      <c r="O6" s="436"/>
      <c r="P6" s="436"/>
    </row>
    <row r="7" spans="1:20" x14ac:dyDescent="0.2">
      <c r="A7" s="437"/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7"/>
      <c r="N7" s="36"/>
      <c r="O7" s="36"/>
      <c r="P7" s="37" t="s">
        <v>128</v>
      </c>
    </row>
    <row r="8" spans="1:20" ht="13.5" thickBot="1" x14ac:dyDescent="0.25">
      <c r="A8" s="38"/>
      <c r="B8" s="39" t="s">
        <v>129</v>
      </c>
      <c r="C8" s="38"/>
      <c r="D8" s="38"/>
      <c r="E8" s="38"/>
      <c r="F8" s="40"/>
      <c r="G8" s="40"/>
      <c r="H8" s="40"/>
      <c r="I8" s="40"/>
      <c r="J8" s="41"/>
      <c r="K8" s="41"/>
      <c r="L8" s="41"/>
      <c r="M8" s="41"/>
      <c r="N8" s="36"/>
      <c r="O8" s="36"/>
      <c r="P8" s="36"/>
    </row>
    <row r="9" spans="1:20" ht="51" x14ac:dyDescent="0.2">
      <c r="A9" s="428" t="s">
        <v>130</v>
      </c>
      <c r="B9" s="429"/>
      <c r="C9" s="429"/>
      <c r="D9" s="429"/>
      <c r="E9" s="429"/>
      <c r="F9" s="429"/>
      <c r="G9" s="429"/>
      <c r="H9" s="429"/>
      <c r="I9" s="429"/>
      <c r="J9" s="42" t="s">
        <v>131</v>
      </c>
      <c r="K9" s="42" t="s">
        <v>132</v>
      </c>
      <c r="L9" s="42" t="s">
        <v>133</v>
      </c>
      <c r="M9" s="42" t="s">
        <v>134</v>
      </c>
      <c r="N9" s="42">
        <v>2025</v>
      </c>
      <c r="O9" s="42">
        <v>2026</v>
      </c>
      <c r="P9" s="43">
        <v>2027</v>
      </c>
    </row>
    <row r="10" spans="1:20" x14ac:dyDescent="0.2">
      <c r="A10" s="44"/>
      <c r="B10" s="45"/>
      <c r="C10" s="45"/>
      <c r="D10" s="45"/>
      <c r="E10" s="45"/>
      <c r="F10" s="430" t="s">
        <v>135</v>
      </c>
      <c r="G10" s="430"/>
      <c r="H10" s="430"/>
      <c r="I10" s="430"/>
      <c r="J10" s="46">
        <v>0</v>
      </c>
      <c r="K10" s="47">
        <v>0</v>
      </c>
      <c r="L10" s="48"/>
      <c r="M10" s="48"/>
      <c r="N10" s="49">
        <v>0</v>
      </c>
      <c r="O10" s="48">
        <v>211425</v>
      </c>
      <c r="P10" s="48">
        <v>446650</v>
      </c>
    </row>
    <row r="11" spans="1:20" x14ac:dyDescent="0.2">
      <c r="A11" s="431" t="s">
        <v>136</v>
      </c>
      <c r="B11" s="432"/>
      <c r="C11" s="432"/>
      <c r="D11" s="432"/>
      <c r="E11" s="432"/>
      <c r="F11" s="432"/>
      <c r="G11" s="432"/>
      <c r="H11" s="432"/>
      <c r="I11" s="432"/>
      <c r="J11" s="50">
        <v>1</v>
      </c>
      <c r="K11" s="50">
        <v>0</v>
      </c>
      <c r="L11" s="51">
        <v>0</v>
      </c>
      <c r="M11" s="52">
        <v>0</v>
      </c>
      <c r="N11" s="53">
        <f>N12+N13+N14+N15+N16</f>
        <v>3914408</v>
      </c>
      <c r="O11" s="53">
        <f>O12+O13+O14+O15+O16</f>
        <v>3443275</v>
      </c>
      <c r="P11" s="54">
        <f>P12+P13+P14+P15+P16</f>
        <v>3401050</v>
      </c>
    </row>
    <row r="12" spans="1:20" s="62" customFormat="1" x14ac:dyDescent="0.2">
      <c r="A12" s="55"/>
      <c r="B12" s="56"/>
      <c r="C12" s="426" t="s">
        <v>137</v>
      </c>
      <c r="D12" s="426"/>
      <c r="E12" s="426"/>
      <c r="F12" s="426"/>
      <c r="G12" s="426"/>
      <c r="H12" s="426"/>
      <c r="I12" s="426"/>
      <c r="J12" s="57">
        <v>1</v>
      </c>
      <c r="K12" s="57">
        <v>2</v>
      </c>
      <c r="L12" s="58">
        <v>0</v>
      </c>
      <c r="M12" s="59">
        <v>0</v>
      </c>
      <c r="N12" s="60">
        <v>1016824</v>
      </c>
      <c r="O12" s="60">
        <v>1016824</v>
      </c>
      <c r="P12" s="61">
        <v>1016824</v>
      </c>
      <c r="Q12" s="433"/>
      <c r="R12" s="434"/>
      <c r="S12" s="434"/>
      <c r="T12" s="434"/>
    </row>
    <row r="13" spans="1:20" s="62" customFormat="1" x14ac:dyDescent="0.2">
      <c r="A13" s="55"/>
      <c r="B13" s="56"/>
      <c r="C13" s="63"/>
      <c r="D13" s="63"/>
      <c r="E13" s="426" t="s">
        <v>138</v>
      </c>
      <c r="F13" s="426"/>
      <c r="G13" s="426"/>
      <c r="H13" s="426"/>
      <c r="I13" s="426"/>
      <c r="J13" s="57">
        <v>1</v>
      </c>
      <c r="K13" s="57">
        <v>4</v>
      </c>
      <c r="L13" s="58">
        <v>0</v>
      </c>
      <c r="M13" s="59">
        <v>0</v>
      </c>
      <c r="N13" s="60">
        <v>2832461</v>
      </c>
      <c r="O13" s="60">
        <v>2376328</v>
      </c>
      <c r="P13" s="61">
        <v>2334103</v>
      </c>
    </row>
    <row r="14" spans="1:20" s="62" customFormat="1" x14ac:dyDescent="0.2">
      <c r="A14" s="55"/>
      <c r="B14" s="56"/>
      <c r="C14" s="63"/>
      <c r="D14" s="63"/>
      <c r="E14" s="63"/>
      <c r="F14" s="426" t="s">
        <v>139</v>
      </c>
      <c r="G14" s="426"/>
      <c r="H14" s="426"/>
      <c r="I14" s="426"/>
      <c r="J14" s="57">
        <v>1</v>
      </c>
      <c r="K14" s="57">
        <v>6</v>
      </c>
      <c r="L14" s="58">
        <v>0</v>
      </c>
      <c r="M14" s="59">
        <v>0</v>
      </c>
      <c r="N14" s="60">
        <v>45731</v>
      </c>
      <c r="O14" s="60">
        <v>45731</v>
      </c>
      <c r="P14" s="61">
        <v>45731</v>
      </c>
    </row>
    <row r="15" spans="1:20" s="62" customFormat="1" x14ac:dyDescent="0.2">
      <c r="A15" s="64"/>
      <c r="B15" s="65"/>
      <c r="C15" s="66"/>
      <c r="D15" s="66"/>
      <c r="E15" s="66"/>
      <c r="F15" s="420" t="s">
        <v>140</v>
      </c>
      <c r="G15" s="420"/>
      <c r="H15" s="420"/>
      <c r="I15" s="421"/>
      <c r="J15" s="57">
        <v>1</v>
      </c>
      <c r="K15" s="57">
        <v>11</v>
      </c>
      <c r="L15" s="58"/>
      <c r="M15" s="59"/>
      <c r="N15" s="60">
        <v>15000</v>
      </c>
      <c r="O15" s="60">
        <v>0</v>
      </c>
      <c r="P15" s="61">
        <v>0</v>
      </c>
    </row>
    <row r="16" spans="1:20" s="62" customFormat="1" x14ac:dyDescent="0.2">
      <c r="A16" s="64"/>
      <c r="B16" s="65"/>
      <c r="C16" s="66"/>
      <c r="D16" s="66"/>
      <c r="E16" s="66"/>
      <c r="F16" s="423" t="s">
        <v>141</v>
      </c>
      <c r="G16" s="420"/>
      <c r="H16" s="420"/>
      <c r="I16" s="421"/>
      <c r="J16" s="50">
        <v>1</v>
      </c>
      <c r="K16" s="50">
        <v>13</v>
      </c>
      <c r="L16" s="51">
        <v>0</v>
      </c>
      <c r="M16" s="52">
        <v>0</v>
      </c>
      <c r="N16" s="53">
        <v>4392</v>
      </c>
      <c r="O16" s="53">
        <v>4392</v>
      </c>
      <c r="P16" s="54">
        <v>4392</v>
      </c>
    </row>
    <row r="17" spans="1:16" x14ac:dyDescent="0.2">
      <c r="A17" s="416" t="s">
        <v>142</v>
      </c>
      <c r="B17" s="417"/>
      <c r="C17" s="417"/>
      <c r="D17" s="417"/>
      <c r="E17" s="417"/>
      <c r="F17" s="417"/>
      <c r="G17" s="417"/>
      <c r="H17" s="417"/>
      <c r="I17" s="418"/>
      <c r="J17" s="50">
        <v>2</v>
      </c>
      <c r="K17" s="50">
        <v>0</v>
      </c>
      <c r="L17" s="51">
        <v>0</v>
      </c>
      <c r="M17" s="52">
        <v>0</v>
      </c>
      <c r="N17" s="53">
        <f>N18</f>
        <v>175076.24</v>
      </c>
      <c r="O17" s="53">
        <f t="shared" ref="O17:P17" si="0">O18</f>
        <v>192426.15</v>
      </c>
      <c r="P17" s="54">
        <f t="shared" si="0"/>
        <v>199604.27</v>
      </c>
    </row>
    <row r="18" spans="1:16" s="62" customFormat="1" x14ac:dyDescent="0.2">
      <c r="A18" s="55"/>
      <c r="B18" s="56"/>
      <c r="C18" s="419" t="s">
        <v>143</v>
      </c>
      <c r="D18" s="420"/>
      <c r="E18" s="420"/>
      <c r="F18" s="420"/>
      <c r="G18" s="420"/>
      <c r="H18" s="420"/>
      <c r="I18" s="421"/>
      <c r="J18" s="57">
        <v>2</v>
      </c>
      <c r="K18" s="57">
        <v>3</v>
      </c>
      <c r="L18" s="58">
        <v>0</v>
      </c>
      <c r="M18" s="59">
        <v>0</v>
      </c>
      <c r="N18" s="60">
        <v>175076.24</v>
      </c>
      <c r="O18" s="60">
        <v>192426.15</v>
      </c>
      <c r="P18" s="61">
        <v>199604.27</v>
      </c>
    </row>
    <row r="19" spans="1:16" x14ac:dyDescent="0.2">
      <c r="A19" s="416" t="s">
        <v>144</v>
      </c>
      <c r="B19" s="417"/>
      <c r="C19" s="417"/>
      <c r="D19" s="417"/>
      <c r="E19" s="417"/>
      <c r="F19" s="417"/>
      <c r="G19" s="417"/>
      <c r="H19" s="417"/>
      <c r="I19" s="418"/>
      <c r="J19" s="50">
        <v>3</v>
      </c>
      <c r="K19" s="50">
        <v>0</v>
      </c>
      <c r="L19" s="51">
        <v>0</v>
      </c>
      <c r="M19" s="52">
        <v>0</v>
      </c>
      <c r="N19" s="53">
        <f>N20+N21</f>
        <v>111992</v>
      </c>
      <c r="O19" s="53">
        <f>O20+O21</f>
        <v>22000</v>
      </c>
      <c r="P19" s="54">
        <f>P20+P21</f>
        <v>0</v>
      </c>
    </row>
    <row r="20" spans="1:16" s="62" customFormat="1" x14ac:dyDescent="0.2">
      <c r="A20" s="55"/>
      <c r="B20" s="56"/>
      <c r="C20" s="419" t="s">
        <v>145</v>
      </c>
      <c r="D20" s="420"/>
      <c r="E20" s="420"/>
      <c r="F20" s="420"/>
      <c r="G20" s="420"/>
      <c r="H20" s="420"/>
      <c r="I20" s="421"/>
      <c r="J20" s="57">
        <v>3</v>
      </c>
      <c r="K20" s="57">
        <v>10</v>
      </c>
      <c r="L20" s="58">
        <v>0</v>
      </c>
      <c r="M20" s="59">
        <v>0</v>
      </c>
      <c r="N20" s="60">
        <v>109992</v>
      </c>
      <c r="O20" s="60">
        <v>20000</v>
      </c>
      <c r="P20" s="61">
        <v>0</v>
      </c>
    </row>
    <row r="21" spans="1:16" s="62" customFormat="1" x14ac:dyDescent="0.2">
      <c r="A21" s="55"/>
      <c r="B21" s="56"/>
      <c r="C21" s="63"/>
      <c r="D21" s="63"/>
      <c r="E21" s="63"/>
      <c r="F21" s="426" t="s">
        <v>146</v>
      </c>
      <c r="G21" s="426"/>
      <c r="H21" s="426"/>
      <c r="I21" s="426"/>
      <c r="J21" s="57">
        <v>3</v>
      </c>
      <c r="K21" s="57">
        <v>14</v>
      </c>
      <c r="L21" s="58">
        <v>0</v>
      </c>
      <c r="M21" s="59">
        <v>0</v>
      </c>
      <c r="N21" s="60">
        <v>2000</v>
      </c>
      <c r="O21" s="60">
        <v>2000</v>
      </c>
      <c r="P21" s="61">
        <v>0</v>
      </c>
    </row>
    <row r="22" spans="1:16" x14ac:dyDescent="0.2">
      <c r="A22" s="416" t="s">
        <v>147</v>
      </c>
      <c r="B22" s="417"/>
      <c r="C22" s="417"/>
      <c r="D22" s="417"/>
      <c r="E22" s="417"/>
      <c r="F22" s="417"/>
      <c r="G22" s="417"/>
      <c r="H22" s="417"/>
      <c r="I22" s="418"/>
      <c r="J22" s="50">
        <v>4</v>
      </c>
      <c r="K22" s="50">
        <v>0</v>
      </c>
      <c r="L22" s="51">
        <v>0</v>
      </c>
      <c r="M22" s="52">
        <v>0</v>
      </c>
      <c r="N22" s="53">
        <f>N23</f>
        <v>1017000</v>
      </c>
      <c r="O22" s="53">
        <f t="shared" ref="O22" si="1">O23</f>
        <v>1063000</v>
      </c>
      <c r="P22" s="54">
        <f>P23</f>
        <v>1408000</v>
      </c>
    </row>
    <row r="23" spans="1:16" s="62" customFormat="1" x14ac:dyDescent="0.2">
      <c r="A23" s="55"/>
      <c r="B23" s="67"/>
      <c r="C23" s="67"/>
      <c r="D23" s="67"/>
      <c r="E23" s="67"/>
      <c r="F23" s="427" t="s">
        <v>148</v>
      </c>
      <c r="G23" s="427"/>
      <c r="H23" s="427"/>
      <c r="I23" s="427"/>
      <c r="J23" s="57">
        <v>4</v>
      </c>
      <c r="K23" s="57">
        <v>9</v>
      </c>
      <c r="L23" s="58">
        <v>0</v>
      </c>
      <c r="M23" s="59">
        <v>0</v>
      </c>
      <c r="N23" s="60">
        <v>1017000</v>
      </c>
      <c r="O23" s="60">
        <v>1063000</v>
      </c>
      <c r="P23" s="61">
        <v>1408000</v>
      </c>
    </row>
    <row r="24" spans="1:16" x14ac:dyDescent="0.2">
      <c r="A24" s="416" t="s">
        <v>149</v>
      </c>
      <c r="B24" s="417"/>
      <c r="C24" s="417"/>
      <c r="D24" s="417"/>
      <c r="E24" s="417"/>
      <c r="F24" s="417"/>
      <c r="G24" s="417"/>
      <c r="H24" s="417"/>
      <c r="I24" s="418"/>
      <c r="J24" s="50">
        <v>5</v>
      </c>
      <c r="K24" s="50">
        <v>0</v>
      </c>
      <c r="L24" s="51">
        <v>0</v>
      </c>
      <c r="M24" s="52">
        <v>0</v>
      </c>
      <c r="N24" s="53">
        <f>N25</f>
        <v>0</v>
      </c>
      <c r="O24" s="53">
        <f t="shared" ref="O24:P24" si="2">O25</f>
        <v>20000</v>
      </c>
      <c r="P24" s="54">
        <f t="shared" si="2"/>
        <v>0</v>
      </c>
    </row>
    <row r="25" spans="1:16" s="62" customFormat="1" x14ac:dyDescent="0.2">
      <c r="A25" s="55"/>
      <c r="B25" s="56"/>
      <c r="C25" s="419" t="s">
        <v>150</v>
      </c>
      <c r="D25" s="420"/>
      <c r="E25" s="420"/>
      <c r="F25" s="420"/>
      <c r="G25" s="420"/>
      <c r="H25" s="420"/>
      <c r="I25" s="421"/>
      <c r="J25" s="57">
        <v>5</v>
      </c>
      <c r="K25" s="57">
        <v>3</v>
      </c>
      <c r="L25" s="58">
        <v>0</v>
      </c>
      <c r="M25" s="59">
        <v>0</v>
      </c>
      <c r="N25" s="60">
        <v>0</v>
      </c>
      <c r="O25" s="60">
        <v>20000</v>
      </c>
      <c r="P25" s="61">
        <v>0</v>
      </c>
    </row>
    <row r="26" spans="1:16" x14ac:dyDescent="0.2">
      <c r="A26" s="416" t="s">
        <v>151</v>
      </c>
      <c r="B26" s="417"/>
      <c r="C26" s="417"/>
      <c r="D26" s="417"/>
      <c r="E26" s="417"/>
      <c r="F26" s="417"/>
      <c r="G26" s="417"/>
      <c r="H26" s="417"/>
      <c r="I26" s="418"/>
      <c r="J26" s="50">
        <v>8</v>
      </c>
      <c r="K26" s="50">
        <v>0</v>
      </c>
      <c r="L26" s="51">
        <v>0</v>
      </c>
      <c r="M26" s="52">
        <v>0</v>
      </c>
      <c r="N26" s="53">
        <f t="shared" ref="N26:O26" si="3">N27</f>
        <v>3837300</v>
      </c>
      <c r="O26" s="53">
        <f t="shared" si="3"/>
        <v>3697300</v>
      </c>
      <c r="P26" s="54">
        <f>P27</f>
        <v>3677300</v>
      </c>
    </row>
    <row r="27" spans="1:16" s="62" customFormat="1" x14ac:dyDescent="0.2">
      <c r="A27" s="55"/>
      <c r="B27" s="56"/>
      <c r="C27" s="419" t="s">
        <v>152</v>
      </c>
      <c r="D27" s="420"/>
      <c r="E27" s="420"/>
      <c r="F27" s="420"/>
      <c r="G27" s="420"/>
      <c r="H27" s="420"/>
      <c r="I27" s="421"/>
      <c r="J27" s="57">
        <v>8</v>
      </c>
      <c r="K27" s="57">
        <v>1</v>
      </c>
      <c r="L27" s="58">
        <v>0</v>
      </c>
      <c r="M27" s="59">
        <v>0</v>
      </c>
      <c r="N27" s="60">
        <v>3837300</v>
      </c>
      <c r="O27" s="60">
        <v>3697300</v>
      </c>
      <c r="P27" s="61">
        <v>3677300</v>
      </c>
    </row>
    <row r="28" spans="1:16" s="62" customFormat="1" x14ac:dyDescent="0.2">
      <c r="A28" s="68"/>
      <c r="B28" s="69"/>
      <c r="C28" s="70"/>
      <c r="D28" s="70"/>
      <c r="E28" s="70"/>
      <c r="F28" s="422" t="s">
        <v>153</v>
      </c>
      <c r="G28" s="423"/>
      <c r="H28" s="423"/>
      <c r="I28" s="424"/>
      <c r="J28" s="50">
        <v>10</v>
      </c>
      <c r="K28" s="50">
        <v>0</v>
      </c>
      <c r="L28" s="51"/>
      <c r="M28" s="52"/>
      <c r="N28" s="53">
        <f>N29</f>
        <v>100000</v>
      </c>
      <c r="O28" s="53">
        <f>O29</f>
        <v>0</v>
      </c>
      <c r="P28" s="53">
        <f>P29</f>
        <v>0</v>
      </c>
    </row>
    <row r="29" spans="1:16" s="62" customFormat="1" x14ac:dyDescent="0.2">
      <c r="A29" s="68"/>
      <c r="B29" s="69"/>
      <c r="C29" s="70"/>
      <c r="D29" s="70"/>
      <c r="E29" s="70"/>
      <c r="F29" s="419" t="s">
        <v>154</v>
      </c>
      <c r="G29" s="420"/>
      <c r="H29" s="420"/>
      <c r="I29" s="421"/>
      <c r="J29" s="57">
        <v>10</v>
      </c>
      <c r="K29" s="57">
        <v>1</v>
      </c>
      <c r="L29" s="58"/>
      <c r="M29" s="59"/>
      <c r="N29" s="60">
        <v>100000</v>
      </c>
      <c r="O29" s="60">
        <v>0</v>
      </c>
      <c r="P29" s="60">
        <v>0</v>
      </c>
    </row>
    <row r="30" spans="1:16" ht="13.5" thickBot="1" x14ac:dyDescent="0.25">
      <c r="F30" s="425" t="s">
        <v>155</v>
      </c>
      <c r="G30" s="425"/>
      <c r="H30" s="425"/>
      <c r="I30" s="425"/>
      <c r="J30" s="72" t="s">
        <v>156</v>
      </c>
      <c r="K30" s="72" t="s">
        <v>156</v>
      </c>
      <c r="L30" s="73"/>
      <c r="M30" s="73"/>
      <c r="N30" s="74">
        <f>N11+N17+N19+N22+N24+N26+N28</f>
        <v>9155776.2400000002</v>
      </c>
      <c r="O30" s="74">
        <f>O11+O17+O19+O22+O24+O26+O28</f>
        <v>8438001.1500000004</v>
      </c>
      <c r="P30" s="75">
        <f>P11+P17+P19+P22+P24+P26+P28</f>
        <v>8685954.2699999996</v>
      </c>
    </row>
  </sheetData>
  <mergeCells count="29">
    <mergeCell ref="E13:I13"/>
    <mergeCell ref="N1:P1"/>
    <mergeCell ref="N2:P2"/>
    <mergeCell ref="N3:P3"/>
    <mergeCell ref="N4:P4"/>
    <mergeCell ref="A6:P6"/>
    <mergeCell ref="A7:M7"/>
    <mergeCell ref="A9:I9"/>
    <mergeCell ref="F10:I10"/>
    <mergeCell ref="A11:I11"/>
    <mergeCell ref="C12:I12"/>
    <mergeCell ref="Q12:T12"/>
    <mergeCell ref="C25:I25"/>
    <mergeCell ref="F14:I14"/>
    <mergeCell ref="F15:I15"/>
    <mergeCell ref="F16:I16"/>
    <mergeCell ref="A17:I17"/>
    <mergeCell ref="C18:I18"/>
    <mergeCell ref="A19:I19"/>
    <mergeCell ref="C20:I20"/>
    <mergeCell ref="F21:I21"/>
    <mergeCell ref="A22:I22"/>
    <mergeCell ref="F23:I23"/>
    <mergeCell ref="A24:I24"/>
    <mergeCell ref="A26:I26"/>
    <mergeCell ref="C27:I27"/>
    <mergeCell ref="F28:I28"/>
    <mergeCell ref="F29:I29"/>
    <mergeCell ref="F30:I3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0"/>
  <sheetViews>
    <sheetView topLeftCell="F1" workbookViewId="0">
      <selection activeCell="F1" sqref="F1"/>
    </sheetView>
  </sheetViews>
  <sheetFormatPr defaultRowHeight="12.75" x14ac:dyDescent="0.2"/>
  <cols>
    <col min="1" max="1" width="0.140625" style="71" hidden="1" customWidth="1"/>
    <col min="2" max="4" width="10.28515625" style="71" hidden="1" customWidth="1"/>
    <col min="5" max="5" width="3.140625" style="71" hidden="1" customWidth="1"/>
    <col min="6" max="8" width="9.140625" style="76"/>
    <col min="9" max="9" width="19.42578125" style="76" customWidth="1"/>
    <col min="10" max="10" width="5.5703125" style="77" customWidth="1"/>
    <col min="11" max="11" width="4.85546875" style="77" customWidth="1"/>
    <col min="12" max="12" width="13.28515625" style="77" customWidth="1"/>
    <col min="13" max="13" width="5.140625" style="77" customWidth="1"/>
    <col min="14" max="14" width="11.5703125" style="77" customWidth="1"/>
    <col min="15" max="15" width="11.85546875" style="77" customWidth="1"/>
    <col min="16" max="16" width="11.7109375" style="77" customWidth="1"/>
    <col min="17" max="16384" width="9.140625" style="11"/>
  </cols>
  <sheetData>
    <row r="1" spans="1:23" x14ac:dyDescent="0.2">
      <c r="A1" s="30"/>
      <c r="B1" s="30"/>
      <c r="C1" s="30"/>
      <c r="D1" s="30"/>
      <c r="E1" s="30"/>
      <c r="F1" s="31"/>
      <c r="G1" s="31"/>
      <c r="H1" s="31"/>
      <c r="I1" s="31"/>
      <c r="J1" s="32"/>
      <c r="K1" s="32"/>
      <c r="L1" s="33"/>
      <c r="M1" s="435" t="s">
        <v>157</v>
      </c>
      <c r="N1" s="435"/>
      <c r="O1" s="435"/>
      <c r="P1" s="435"/>
    </row>
    <row r="2" spans="1:23" x14ac:dyDescent="0.2">
      <c r="A2" s="30"/>
      <c r="B2" s="30"/>
      <c r="C2" s="30"/>
      <c r="D2" s="30"/>
      <c r="E2" s="30"/>
      <c r="F2" s="31"/>
      <c r="G2" s="31"/>
      <c r="H2" s="31"/>
      <c r="I2" s="31"/>
      <c r="J2" s="32"/>
      <c r="K2" s="32"/>
      <c r="L2" s="33"/>
      <c r="M2" s="435" t="s">
        <v>123</v>
      </c>
      <c r="N2" s="435"/>
      <c r="O2" s="435"/>
      <c r="P2" s="435"/>
    </row>
    <row r="3" spans="1:23" x14ac:dyDescent="0.2">
      <c r="A3" s="30"/>
      <c r="B3" s="30"/>
      <c r="C3" s="30"/>
      <c r="D3" s="30"/>
      <c r="E3" s="30"/>
      <c r="F3" s="31"/>
      <c r="G3" s="31"/>
      <c r="H3" s="31"/>
      <c r="I3" s="31"/>
      <c r="J3" s="32"/>
      <c r="K3" s="32"/>
      <c r="L3" s="33"/>
      <c r="M3" s="435" t="s">
        <v>158</v>
      </c>
      <c r="N3" s="435"/>
      <c r="O3" s="435"/>
      <c r="P3" s="435"/>
    </row>
    <row r="4" spans="1:23" x14ac:dyDescent="0.2">
      <c r="A4" s="30"/>
      <c r="B4" s="30"/>
      <c r="C4" s="30"/>
      <c r="D4" s="30"/>
      <c r="E4" s="30"/>
      <c r="F4" s="31"/>
      <c r="G4" s="31"/>
      <c r="H4" s="31"/>
      <c r="I4" s="31"/>
      <c r="J4" s="32"/>
      <c r="K4" s="32"/>
      <c r="L4" s="33"/>
      <c r="M4" s="435" t="s">
        <v>159</v>
      </c>
      <c r="N4" s="435"/>
      <c r="O4" s="435"/>
      <c r="P4" s="435"/>
      <c r="W4" s="78"/>
    </row>
    <row r="5" spans="1:23" ht="18.75" x14ac:dyDescent="0.3">
      <c r="A5" s="30"/>
      <c r="B5" s="30"/>
      <c r="C5" s="30"/>
      <c r="D5" s="30"/>
      <c r="E5" s="30"/>
      <c r="F5" s="31"/>
      <c r="G5" s="31"/>
      <c r="H5" s="31"/>
      <c r="I5" s="31"/>
      <c r="J5" s="455" t="s">
        <v>126</v>
      </c>
      <c r="K5" s="455"/>
      <c r="L5" s="455"/>
      <c r="M5" s="33"/>
      <c r="N5" s="32"/>
      <c r="O5" s="32"/>
      <c r="P5" s="32"/>
    </row>
    <row r="6" spans="1:23" ht="67.5" customHeight="1" x14ac:dyDescent="0.2">
      <c r="A6" s="436" t="s">
        <v>160</v>
      </c>
      <c r="B6" s="436"/>
      <c r="C6" s="436"/>
      <c r="D6" s="436"/>
      <c r="E6" s="436"/>
      <c r="F6" s="436"/>
      <c r="G6" s="436"/>
      <c r="H6" s="436"/>
      <c r="I6" s="436"/>
      <c r="J6" s="436"/>
      <c r="K6" s="436"/>
      <c r="L6" s="436"/>
      <c r="M6" s="436"/>
      <c r="N6" s="436"/>
      <c r="O6" s="436"/>
      <c r="P6" s="436"/>
    </row>
    <row r="7" spans="1:23" x14ac:dyDescent="0.2">
      <c r="A7" s="437"/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7"/>
      <c r="N7" s="36"/>
      <c r="O7" s="36"/>
      <c r="P7" s="37" t="s">
        <v>128</v>
      </c>
    </row>
    <row r="8" spans="1:23" ht="13.5" thickBot="1" x14ac:dyDescent="0.25">
      <c r="A8" s="38"/>
      <c r="B8" s="39" t="s">
        <v>129</v>
      </c>
      <c r="C8" s="38"/>
      <c r="D8" s="38"/>
      <c r="E8" s="38"/>
      <c r="F8" s="40"/>
      <c r="G8" s="40"/>
      <c r="H8" s="40"/>
      <c r="I8" s="40"/>
      <c r="J8" s="41"/>
      <c r="K8" s="41"/>
      <c r="L8" s="41"/>
      <c r="M8" s="41"/>
      <c r="N8" s="36"/>
      <c r="O8" s="36"/>
      <c r="P8" s="36"/>
    </row>
    <row r="9" spans="1:23" ht="13.5" thickBot="1" x14ac:dyDescent="0.25">
      <c r="A9" s="451" t="s">
        <v>161</v>
      </c>
      <c r="B9" s="451"/>
      <c r="C9" s="451"/>
      <c r="D9" s="451"/>
      <c r="E9" s="451"/>
      <c r="F9" s="451"/>
      <c r="G9" s="451"/>
      <c r="H9" s="451"/>
      <c r="I9" s="451"/>
      <c r="J9" s="79" t="s">
        <v>131</v>
      </c>
      <c r="K9" s="79" t="s">
        <v>132</v>
      </c>
      <c r="L9" s="79" t="s">
        <v>133</v>
      </c>
      <c r="M9" s="79" t="s">
        <v>134</v>
      </c>
      <c r="N9" s="79">
        <v>2025</v>
      </c>
      <c r="O9" s="79">
        <v>2026</v>
      </c>
      <c r="P9" s="79">
        <v>2027</v>
      </c>
    </row>
    <row r="10" spans="1:23" ht="13.5" thickBot="1" x14ac:dyDescent="0.25">
      <c r="A10" s="80"/>
      <c r="B10" s="80"/>
      <c r="C10" s="80"/>
      <c r="D10" s="80"/>
      <c r="E10" s="80"/>
      <c r="F10" s="452" t="s">
        <v>135</v>
      </c>
      <c r="G10" s="453"/>
      <c r="H10" s="453"/>
      <c r="I10" s="454"/>
      <c r="J10" s="81">
        <v>0</v>
      </c>
      <c r="K10" s="81">
        <v>0</v>
      </c>
      <c r="L10" s="82">
        <v>0</v>
      </c>
      <c r="M10" s="83">
        <v>0</v>
      </c>
      <c r="N10" s="84">
        <v>0</v>
      </c>
      <c r="O10" s="79">
        <v>211425</v>
      </c>
      <c r="P10" s="79">
        <v>446650</v>
      </c>
    </row>
    <row r="11" spans="1:23" ht="13.5" thickBot="1" x14ac:dyDescent="0.25">
      <c r="A11" s="444" t="s">
        <v>136</v>
      </c>
      <c r="B11" s="444"/>
      <c r="C11" s="444"/>
      <c r="D11" s="444"/>
      <c r="E11" s="444"/>
      <c r="F11" s="444"/>
      <c r="G11" s="444"/>
      <c r="H11" s="444"/>
      <c r="I11" s="444"/>
      <c r="J11" s="85">
        <v>0</v>
      </c>
      <c r="K11" s="85">
        <v>0</v>
      </c>
      <c r="L11" s="86">
        <v>0</v>
      </c>
      <c r="M11" s="87">
        <v>0</v>
      </c>
      <c r="N11" s="88">
        <f>N12+N18++N30+N36+N41</f>
        <v>3914408</v>
      </c>
      <c r="O11" s="88">
        <f>O12+O18+O30+O36+O41</f>
        <v>3443275</v>
      </c>
      <c r="P11" s="88">
        <f>P12+P18+P30+P36+P41</f>
        <v>3401050</v>
      </c>
    </row>
    <row r="12" spans="1:23" ht="39.75" customHeight="1" thickBot="1" x14ac:dyDescent="0.25">
      <c r="A12" s="89"/>
      <c r="B12" s="90"/>
      <c r="C12" s="443" t="s">
        <v>137</v>
      </c>
      <c r="D12" s="443"/>
      <c r="E12" s="443"/>
      <c r="F12" s="443"/>
      <c r="G12" s="443"/>
      <c r="H12" s="443"/>
      <c r="I12" s="443"/>
      <c r="J12" s="85">
        <v>1</v>
      </c>
      <c r="K12" s="85">
        <v>2</v>
      </c>
      <c r="L12" s="86">
        <v>0</v>
      </c>
      <c r="M12" s="87">
        <v>0</v>
      </c>
      <c r="N12" s="88">
        <f>N13</f>
        <v>1016824</v>
      </c>
      <c r="O12" s="88">
        <f t="shared" ref="N12:P16" si="0">O13</f>
        <v>1016824</v>
      </c>
      <c r="P12" s="88">
        <f t="shared" si="0"/>
        <v>1016824</v>
      </c>
    </row>
    <row r="13" spans="1:23" s="96" customFormat="1" ht="59.25" customHeight="1" thickBot="1" x14ac:dyDescent="0.25">
      <c r="A13" s="89"/>
      <c r="B13" s="90"/>
      <c r="C13" s="91"/>
      <c r="D13" s="441" t="s">
        <v>162</v>
      </c>
      <c r="E13" s="441"/>
      <c r="F13" s="441"/>
      <c r="G13" s="441"/>
      <c r="H13" s="441"/>
      <c r="I13" s="441"/>
      <c r="J13" s="92">
        <v>1</v>
      </c>
      <c r="K13" s="92">
        <v>2</v>
      </c>
      <c r="L13" s="93">
        <v>6300000000</v>
      </c>
      <c r="M13" s="94">
        <v>0</v>
      </c>
      <c r="N13" s="95">
        <f>N15</f>
        <v>1016824</v>
      </c>
      <c r="O13" s="95">
        <f>O15</f>
        <v>1016824</v>
      </c>
      <c r="P13" s="95">
        <f>P15</f>
        <v>1016824</v>
      </c>
    </row>
    <row r="14" spans="1:23" s="96" customFormat="1" ht="18.75" customHeight="1" thickBot="1" x14ac:dyDescent="0.25">
      <c r="A14" s="89"/>
      <c r="B14" s="90"/>
      <c r="C14" s="91"/>
      <c r="D14" s="97"/>
      <c r="E14" s="97"/>
      <c r="F14" s="441" t="s">
        <v>163</v>
      </c>
      <c r="G14" s="441"/>
      <c r="H14" s="441"/>
      <c r="I14" s="441"/>
      <c r="J14" s="92">
        <v>1</v>
      </c>
      <c r="K14" s="92">
        <v>2</v>
      </c>
      <c r="L14" s="93">
        <v>6340000000</v>
      </c>
      <c r="M14" s="94">
        <v>0</v>
      </c>
      <c r="N14" s="95">
        <f>N15</f>
        <v>1016824</v>
      </c>
      <c r="O14" s="95">
        <f>O15</f>
        <v>1016824</v>
      </c>
      <c r="P14" s="95">
        <f>P15</f>
        <v>1016824</v>
      </c>
    </row>
    <row r="15" spans="1:23" ht="26.25" customHeight="1" thickBot="1" x14ac:dyDescent="0.25">
      <c r="A15" s="89"/>
      <c r="B15" s="90"/>
      <c r="C15" s="91"/>
      <c r="D15" s="97"/>
      <c r="E15" s="441" t="s">
        <v>164</v>
      </c>
      <c r="F15" s="441"/>
      <c r="G15" s="441"/>
      <c r="H15" s="441"/>
      <c r="I15" s="441"/>
      <c r="J15" s="92">
        <v>1</v>
      </c>
      <c r="K15" s="92">
        <v>2</v>
      </c>
      <c r="L15" s="93">
        <v>6340500000</v>
      </c>
      <c r="M15" s="94">
        <v>0</v>
      </c>
      <c r="N15" s="95">
        <f t="shared" si="0"/>
        <v>1016824</v>
      </c>
      <c r="O15" s="95">
        <f t="shared" si="0"/>
        <v>1016824</v>
      </c>
      <c r="P15" s="95">
        <f t="shared" si="0"/>
        <v>1016824</v>
      </c>
    </row>
    <row r="16" spans="1:23" ht="13.5" thickBot="1" x14ac:dyDescent="0.25">
      <c r="A16" s="89"/>
      <c r="B16" s="90"/>
      <c r="C16" s="91"/>
      <c r="D16" s="97"/>
      <c r="E16" s="441" t="s">
        <v>165</v>
      </c>
      <c r="F16" s="441"/>
      <c r="G16" s="441"/>
      <c r="H16" s="441"/>
      <c r="I16" s="441"/>
      <c r="J16" s="92">
        <v>1</v>
      </c>
      <c r="K16" s="92">
        <v>2</v>
      </c>
      <c r="L16" s="93">
        <v>6340510010</v>
      </c>
      <c r="M16" s="94">
        <v>0</v>
      </c>
      <c r="N16" s="95">
        <f t="shared" si="0"/>
        <v>1016824</v>
      </c>
      <c r="O16" s="95">
        <f t="shared" si="0"/>
        <v>1016824</v>
      </c>
      <c r="P16" s="95">
        <f t="shared" si="0"/>
        <v>1016824</v>
      </c>
    </row>
    <row r="17" spans="1:16" ht="13.5" thickBot="1" x14ac:dyDescent="0.25">
      <c r="A17" s="89"/>
      <c r="B17" s="90"/>
      <c r="C17" s="91"/>
      <c r="D17" s="97"/>
      <c r="E17" s="441" t="s">
        <v>166</v>
      </c>
      <c r="F17" s="441"/>
      <c r="G17" s="441"/>
      <c r="H17" s="441"/>
      <c r="I17" s="441"/>
      <c r="J17" s="92">
        <v>1</v>
      </c>
      <c r="K17" s="92">
        <v>2</v>
      </c>
      <c r="L17" s="93">
        <v>6340510010</v>
      </c>
      <c r="M17" s="94">
        <v>120</v>
      </c>
      <c r="N17" s="95">
        <v>1016824</v>
      </c>
      <c r="O17" s="95">
        <v>1016824</v>
      </c>
      <c r="P17" s="95">
        <v>1016824</v>
      </c>
    </row>
    <row r="18" spans="1:16" ht="13.5" thickBot="1" x14ac:dyDescent="0.25">
      <c r="A18" s="89"/>
      <c r="B18" s="90"/>
      <c r="C18" s="91"/>
      <c r="D18" s="91"/>
      <c r="E18" s="443" t="s">
        <v>138</v>
      </c>
      <c r="F18" s="443"/>
      <c r="G18" s="443"/>
      <c r="H18" s="443"/>
      <c r="I18" s="443"/>
      <c r="J18" s="85">
        <v>1</v>
      </c>
      <c r="K18" s="85">
        <v>4</v>
      </c>
      <c r="L18" s="86">
        <v>0</v>
      </c>
      <c r="M18" s="87">
        <v>0</v>
      </c>
      <c r="N18" s="88">
        <f t="shared" ref="N18:P18" si="1">N19</f>
        <v>2832461</v>
      </c>
      <c r="O18" s="88">
        <f t="shared" si="1"/>
        <v>2376328</v>
      </c>
      <c r="P18" s="88">
        <f t="shared" si="1"/>
        <v>2334103</v>
      </c>
    </row>
    <row r="19" spans="1:16" s="96" customFormat="1" ht="13.5" thickBot="1" x14ac:dyDescent="0.25">
      <c r="A19" s="98"/>
      <c r="B19" s="99"/>
      <c r="C19" s="441" t="s">
        <v>162</v>
      </c>
      <c r="D19" s="441"/>
      <c r="E19" s="441"/>
      <c r="F19" s="441"/>
      <c r="G19" s="441"/>
      <c r="H19" s="441"/>
      <c r="I19" s="441"/>
      <c r="J19" s="92">
        <v>1</v>
      </c>
      <c r="K19" s="92">
        <v>4</v>
      </c>
      <c r="L19" s="93">
        <v>6300000000</v>
      </c>
      <c r="M19" s="94">
        <v>0</v>
      </c>
      <c r="N19" s="95">
        <f>N21</f>
        <v>2832461</v>
      </c>
      <c r="O19" s="95">
        <f>O21</f>
        <v>2376328</v>
      </c>
      <c r="P19" s="95">
        <f>P21</f>
        <v>2334103</v>
      </c>
    </row>
    <row r="20" spans="1:16" s="96" customFormat="1" ht="13.5" thickBot="1" x14ac:dyDescent="0.25">
      <c r="A20" s="98"/>
      <c r="B20" s="99"/>
      <c r="C20" s="97"/>
      <c r="D20" s="97"/>
      <c r="E20" s="97"/>
      <c r="F20" s="441" t="s">
        <v>163</v>
      </c>
      <c r="G20" s="441"/>
      <c r="H20" s="441"/>
      <c r="I20" s="441"/>
      <c r="J20" s="92">
        <v>1</v>
      </c>
      <c r="K20" s="92">
        <v>4</v>
      </c>
      <c r="L20" s="93">
        <v>6340000000</v>
      </c>
      <c r="M20" s="94">
        <v>0</v>
      </c>
      <c r="N20" s="95">
        <f>N21</f>
        <v>2832461</v>
      </c>
      <c r="O20" s="95">
        <f>O21</f>
        <v>2376328</v>
      </c>
      <c r="P20" s="95">
        <f>P21</f>
        <v>2334103</v>
      </c>
    </row>
    <row r="21" spans="1:16" ht="13.5" thickBot="1" x14ac:dyDescent="0.25">
      <c r="A21" s="89"/>
      <c r="B21" s="90"/>
      <c r="C21" s="91"/>
      <c r="D21" s="441" t="s">
        <v>164</v>
      </c>
      <c r="E21" s="441"/>
      <c r="F21" s="441"/>
      <c r="G21" s="441"/>
      <c r="H21" s="441"/>
      <c r="I21" s="441"/>
      <c r="J21" s="92">
        <v>1</v>
      </c>
      <c r="K21" s="92">
        <v>4</v>
      </c>
      <c r="L21" s="93">
        <v>6340500000</v>
      </c>
      <c r="M21" s="94">
        <v>0</v>
      </c>
      <c r="N21" s="95">
        <f>N22+N26+N28</f>
        <v>2832461</v>
      </c>
      <c r="O21" s="95">
        <f>O22+O26+O28</f>
        <v>2376328</v>
      </c>
      <c r="P21" s="95">
        <f>P22+P26+P28</f>
        <v>2334103</v>
      </c>
    </row>
    <row r="22" spans="1:16" ht="13.5" thickBot="1" x14ac:dyDescent="0.25">
      <c r="A22" s="89"/>
      <c r="B22" s="90"/>
      <c r="C22" s="91"/>
      <c r="D22" s="97"/>
      <c r="E22" s="441" t="s">
        <v>167</v>
      </c>
      <c r="F22" s="441"/>
      <c r="G22" s="441"/>
      <c r="H22" s="441"/>
      <c r="I22" s="441"/>
      <c r="J22" s="92">
        <v>1</v>
      </c>
      <c r="K22" s="92">
        <v>4</v>
      </c>
      <c r="L22" s="93">
        <v>6340510020</v>
      </c>
      <c r="M22" s="94">
        <v>0</v>
      </c>
      <c r="N22" s="95">
        <f>N23+N24+N25</f>
        <v>2757358</v>
      </c>
      <c r="O22" s="95">
        <f>O23+O24+O25</f>
        <v>2301225</v>
      </c>
      <c r="P22" s="95">
        <f>P23+P24+P25</f>
        <v>2259000</v>
      </c>
    </row>
    <row r="23" spans="1:16" ht="13.5" thickBot="1" x14ac:dyDescent="0.25">
      <c r="A23" s="89"/>
      <c r="B23" s="90"/>
      <c r="C23" s="91"/>
      <c r="D23" s="97"/>
      <c r="E23" s="97"/>
      <c r="F23" s="441" t="s">
        <v>166</v>
      </c>
      <c r="G23" s="441"/>
      <c r="H23" s="441"/>
      <c r="I23" s="441"/>
      <c r="J23" s="92">
        <v>1</v>
      </c>
      <c r="K23" s="92">
        <v>4</v>
      </c>
      <c r="L23" s="93">
        <v>6340510020</v>
      </c>
      <c r="M23" s="94" t="s">
        <v>168</v>
      </c>
      <c r="N23" s="95">
        <v>2669100</v>
      </c>
      <c r="O23" s="95">
        <v>2280625</v>
      </c>
      <c r="P23" s="95">
        <v>2258400</v>
      </c>
    </row>
    <row r="24" spans="1:16" ht="13.5" thickBot="1" x14ac:dyDescent="0.25">
      <c r="A24" s="89"/>
      <c r="B24" s="90"/>
      <c r="C24" s="91"/>
      <c r="D24" s="97"/>
      <c r="E24" s="97"/>
      <c r="F24" s="441" t="s">
        <v>169</v>
      </c>
      <c r="G24" s="441"/>
      <c r="H24" s="441"/>
      <c r="I24" s="441"/>
      <c r="J24" s="92">
        <v>1</v>
      </c>
      <c r="K24" s="92">
        <v>4</v>
      </c>
      <c r="L24" s="93">
        <v>6340510020</v>
      </c>
      <c r="M24" s="94" t="s">
        <v>170</v>
      </c>
      <c r="N24" s="95">
        <v>87658</v>
      </c>
      <c r="O24" s="95">
        <v>20000</v>
      </c>
      <c r="P24" s="95">
        <v>0</v>
      </c>
    </row>
    <row r="25" spans="1:16" ht="13.5" thickBot="1" x14ac:dyDescent="0.25">
      <c r="A25" s="89"/>
      <c r="B25" s="90"/>
      <c r="C25" s="91"/>
      <c r="D25" s="97"/>
      <c r="E25" s="97"/>
      <c r="F25" s="441" t="s">
        <v>171</v>
      </c>
      <c r="G25" s="441"/>
      <c r="H25" s="441"/>
      <c r="I25" s="441"/>
      <c r="J25" s="92">
        <v>1</v>
      </c>
      <c r="K25" s="92">
        <v>4</v>
      </c>
      <c r="L25" s="93">
        <v>6340510020</v>
      </c>
      <c r="M25" s="94">
        <v>850</v>
      </c>
      <c r="N25" s="95">
        <v>600</v>
      </c>
      <c r="O25" s="95">
        <v>600</v>
      </c>
      <c r="P25" s="95">
        <v>600</v>
      </c>
    </row>
    <row r="26" spans="1:16" ht="13.5" thickBot="1" x14ac:dyDescent="0.25">
      <c r="A26" s="89"/>
      <c r="B26" s="90"/>
      <c r="C26" s="91"/>
      <c r="D26" s="97"/>
      <c r="E26" s="97"/>
      <c r="F26" s="438" t="s">
        <v>172</v>
      </c>
      <c r="G26" s="439"/>
      <c r="H26" s="439"/>
      <c r="I26" s="440"/>
      <c r="J26" s="92">
        <v>1</v>
      </c>
      <c r="K26" s="92">
        <v>4</v>
      </c>
      <c r="L26" s="93" t="s">
        <v>173</v>
      </c>
      <c r="M26" s="94">
        <v>0</v>
      </c>
      <c r="N26" s="95">
        <f>N27</f>
        <v>32900</v>
      </c>
      <c r="O26" s="95">
        <f>O27</f>
        <v>32900</v>
      </c>
      <c r="P26" s="95">
        <f>P27</f>
        <v>32900</v>
      </c>
    </row>
    <row r="27" spans="1:16" ht="13.5" thickBot="1" x14ac:dyDescent="0.25">
      <c r="A27" s="89"/>
      <c r="B27" s="90"/>
      <c r="C27" s="91"/>
      <c r="D27" s="97"/>
      <c r="E27" s="97"/>
      <c r="F27" s="438" t="s">
        <v>49</v>
      </c>
      <c r="G27" s="439"/>
      <c r="H27" s="439"/>
      <c r="I27" s="440"/>
      <c r="J27" s="92">
        <v>1</v>
      </c>
      <c r="K27" s="92">
        <v>4</v>
      </c>
      <c r="L27" s="93" t="s">
        <v>173</v>
      </c>
      <c r="M27" s="94">
        <v>540</v>
      </c>
      <c r="N27" s="95">
        <v>32900</v>
      </c>
      <c r="O27" s="95">
        <v>32900</v>
      </c>
      <c r="P27" s="95">
        <v>32900</v>
      </c>
    </row>
    <row r="28" spans="1:16" ht="13.5" thickBot="1" x14ac:dyDescent="0.25">
      <c r="A28" s="89"/>
      <c r="B28" s="90"/>
      <c r="C28" s="91"/>
      <c r="D28" s="97"/>
      <c r="E28" s="97"/>
      <c r="F28" s="438" t="s">
        <v>174</v>
      </c>
      <c r="G28" s="439"/>
      <c r="H28" s="439"/>
      <c r="I28" s="440"/>
      <c r="J28" s="92">
        <v>1</v>
      </c>
      <c r="K28" s="92">
        <v>4</v>
      </c>
      <c r="L28" s="93" t="s">
        <v>175</v>
      </c>
      <c r="M28" s="94">
        <v>0</v>
      </c>
      <c r="N28" s="95">
        <f>N29</f>
        <v>42203</v>
      </c>
      <c r="O28" s="95">
        <f>O29</f>
        <v>42203</v>
      </c>
      <c r="P28" s="95">
        <f>P29</f>
        <v>42203</v>
      </c>
    </row>
    <row r="29" spans="1:16" ht="13.5" thickBot="1" x14ac:dyDescent="0.25">
      <c r="A29" s="89"/>
      <c r="B29" s="90"/>
      <c r="C29" s="91"/>
      <c r="D29" s="97"/>
      <c r="E29" s="97"/>
      <c r="F29" s="438" t="s">
        <v>49</v>
      </c>
      <c r="G29" s="439"/>
      <c r="H29" s="439"/>
      <c r="I29" s="440"/>
      <c r="J29" s="92">
        <v>1</v>
      </c>
      <c r="K29" s="92">
        <v>4</v>
      </c>
      <c r="L29" s="93" t="s">
        <v>175</v>
      </c>
      <c r="M29" s="94">
        <v>540</v>
      </c>
      <c r="N29" s="95">
        <v>42203</v>
      </c>
      <c r="O29" s="95">
        <v>42203</v>
      </c>
      <c r="P29" s="95">
        <v>42203</v>
      </c>
    </row>
    <row r="30" spans="1:16" ht="13.5" thickBot="1" x14ac:dyDescent="0.25">
      <c r="A30" s="89"/>
      <c r="B30" s="90"/>
      <c r="C30" s="91"/>
      <c r="D30" s="97"/>
      <c r="E30" s="97"/>
      <c r="F30" s="443" t="s">
        <v>139</v>
      </c>
      <c r="G30" s="443"/>
      <c r="H30" s="443"/>
      <c r="I30" s="443"/>
      <c r="J30" s="85">
        <v>1</v>
      </c>
      <c r="K30" s="85">
        <v>6</v>
      </c>
      <c r="L30" s="86">
        <v>0</v>
      </c>
      <c r="M30" s="87">
        <v>0</v>
      </c>
      <c r="N30" s="88">
        <f>N31</f>
        <v>45731</v>
      </c>
      <c r="O30" s="88">
        <f>O31</f>
        <v>45731</v>
      </c>
      <c r="P30" s="88">
        <f>P31</f>
        <v>45731</v>
      </c>
    </row>
    <row r="31" spans="1:16" ht="13.5" thickBot="1" x14ac:dyDescent="0.25">
      <c r="A31" s="89"/>
      <c r="B31" s="90"/>
      <c r="C31" s="91"/>
      <c r="D31" s="97"/>
      <c r="E31" s="97"/>
      <c r="F31" s="441" t="s">
        <v>162</v>
      </c>
      <c r="G31" s="441"/>
      <c r="H31" s="441"/>
      <c r="I31" s="441"/>
      <c r="J31" s="92">
        <v>1</v>
      </c>
      <c r="K31" s="92">
        <v>6</v>
      </c>
      <c r="L31" s="93">
        <v>6300000000</v>
      </c>
      <c r="M31" s="94">
        <v>0</v>
      </c>
      <c r="N31" s="95">
        <f>N33</f>
        <v>45731</v>
      </c>
      <c r="O31" s="95">
        <f>O33</f>
        <v>45731</v>
      </c>
      <c r="P31" s="95">
        <f>P33</f>
        <v>45731</v>
      </c>
    </row>
    <row r="32" spans="1:16" ht="13.5" thickBot="1" x14ac:dyDescent="0.25">
      <c r="A32" s="89"/>
      <c r="B32" s="90"/>
      <c r="C32" s="91"/>
      <c r="D32" s="97"/>
      <c r="E32" s="97"/>
      <c r="F32" s="441" t="s">
        <v>163</v>
      </c>
      <c r="G32" s="441"/>
      <c r="H32" s="441"/>
      <c r="I32" s="441"/>
      <c r="J32" s="92">
        <v>1</v>
      </c>
      <c r="K32" s="92">
        <v>6</v>
      </c>
      <c r="L32" s="93">
        <v>6340000000</v>
      </c>
      <c r="M32" s="94">
        <v>0</v>
      </c>
      <c r="N32" s="95">
        <f>N33</f>
        <v>45731</v>
      </c>
      <c r="O32" s="95">
        <f>O33</f>
        <v>45731</v>
      </c>
      <c r="P32" s="95">
        <f>P33</f>
        <v>45731</v>
      </c>
    </row>
    <row r="33" spans="1:16" ht="13.5" thickBot="1" x14ac:dyDescent="0.25">
      <c r="A33" s="89"/>
      <c r="B33" s="90"/>
      <c r="C33" s="91"/>
      <c r="D33" s="97"/>
      <c r="E33" s="97"/>
      <c r="F33" s="441" t="s">
        <v>176</v>
      </c>
      <c r="G33" s="441"/>
      <c r="H33" s="441"/>
      <c r="I33" s="441"/>
      <c r="J33" s="92">
        <v>1</v>
      </c>
      <c r="K33" s="92">
        <v>6</v>
      </c>
      <c r="L33" s="100">
        <v>6340500000</v>
      </c>
      <c r="M33" s="94">
        <v>0</v>
      </c>
      <c r="N33" s="95">
        <f t="shared" ref="N33:P34" si="2">N34</f>
        <v>45731</v>
      </c>
      <c r="O33" s="95">
        <f t="shared" si="2"/>
        <v>45731</v>
      </c>
      <c r="P33" s="95">
        <f t="shared" si="2"/>
        <v>45731</v>
      </c>
    </row>
    <row r="34" spans="1:16" ht="13.5" thickBot="1" x14ac:dyDescent="0.25">
      <c r="A34" s="89"/>
      <c r="B34" s="90"/>
      <c r="C34" s="91"/>
      <c r="D34" s="97"/>
      <c r="E34" s="97"/>
      <c r="F34" s="441" t="s">
        <v>177</v>
      </c>
      <c r="G34" s="441"/>
      <c r="H34" s="441"/>
      <c r="I34" s="441"/>
      <c r="J34" s="92">
        <v>1</v>
      </c>
      <c r="K34" s="92">
        <v>6</v>
      </c>
      <c r="L34" s="100" t="str">
        <f>L35</f>
        <v>63405Т0050</v>
      </c>
      <c r="M34" s="94">
        <v>0</v>
      </c>
      <c r="N34" s="95">
        <f>N35</f>
        <v>45731</v>
      </c>
      <c r="O34" s="95">
        <f t="shared" si="2"/>
        <v>45731</v>
      </c>
      <c r="P34" s="95">
        <f t="shared" si="2"/>
        <v>45731</v>
      </c>
    </row>
    <row r="35" spans="1:16" ht="13.5" thickBot="1" x14ac:dyDescent="0.25">
      <c r="A35" s="89"/>
      <c r="B35" s="90"/>
      <c r="C35" s="91"/>
      <c r="D35" s="97"/>
      <c r="E35" s="97"/>
      <c r="F35" s="441" t="s">
        <v>49</v>
      </c>
      <c r="G35" s="441"/>
      <c r="H35" s="441"/>
      <c r="I35" s="441"/>
      <c r="J35" s="92">
        <v>1</v>
      </c>
      <c r="K35" s="92">
        <v>6</v>
      </c>
      <c r="L35" s="101" t="s">
        <v>178</v>
      </c>
      <c r="M35" s="94">
        <v>540</v>
      </c>
      <c r="N35" s="95">
        <v>45731</v>
      </c>
      <c r="O35" s="95">
        <v>45731</v>
      </c>
      <c r="P35" s="95">
        <v>45731</v>
      </c>
    </row>
    <row r="36" spans="1:16" ht="13.5" thickBot="1" x14ac:dyDescent="0.25">
      <c r="A36" s="89"/>
      <c r="B36" s="90"/>
      <c r="C36" s="91"/>
      <c r="D36" s="97"/>
      <c r="E36" s="97"/>
      <c r="F36" s="443" t="s">
        <v>140</v>
      </c>
      <c r="G36" s="443"/>
      <c r="H36" s="443"/>
      <c r="I36" s="443"/>
      <c r="J36" s="85">
        <v>1</v>
      </c>
      <c r="K36" s="85">
        <v>11</v>
      </c>
      <c r="L36" s="102">
        <v>0</v>
      </c>
      <c r="M36" s="87">
        <v>0</v>
      </c>
      <c r="N36" s="88">
        <f t="shared" ref="N36:P39" si="3">N37</f>
        <v>15000</v>
      </c>
      <c r="O36" s="88">
        <f t="shared" si="3"/>
        <v>0</v>
      </c>
      <c r="P36" s="88">
        <f t="shared" si="3"/>
        <v>0</v>
      </c>
    </row>
    <row r="37" spans="1:16" ht="13.5" thickBot="1" x14ac:dyDescent="0.25">
      <c r="A37" s="89"/>
      <c r="B37" s="90"/>
      <c r="C37" s="91"/>
      <c r="D37" s="97"/>
      <c r="E37" s="97"/>
      <c r="F37" s="441" t="s">
        <v>179</v>
      </c>
      <c r="G37" s="441"/>
      <c r="H37" s="441"/>
      <c r="I37" s="441"/>
      <c r="J37" s="92">
        <v>1</v>
      </c>
      <c r="K37" s="92">
        <v>11</v>
      </c>
      <c r="L37" s="101">
        <v>7700000000</v>
      </c>
      <c r="M37" s="94">
        <v>0</v>
      </c>
      <c r="N37" s="95">
        <f>N39</f>
        <v>15000</v>
      </c>
      <c r="O37" s="95">
        <f>O39</f>
        <v>0</v>
      </c>
      <c r="P37" s="95">
        <f>P39</f>
        <v>0</v>
      </c>
    </row>
    <row r="38" spans="1:16" ht="13.5" thickBot="1" x14ac:dyDescent="0.25">
      <c r="A38" s="89"/>
      <c r="B38" s="90"/>
      <c r="C38" s="91"/>
      <c r="D38" s="97"/>
      <c r="E38" s="97"/>
      <c r="F38" s="441" t="s">
        <v>180</v>
      </c>
      <c r="G38" s="441"/>
      <c r="H38" s="441"/>
      <c r="I38" s="441"/>
      <c r="J38" s="92">
        <v>1</v>
      </c>
      <c r="K38" s="92">
        <v>11</v>
      </c>
      <c r="L38" s="101">
        <v>7710000000</v>
      </c>
      <c r="M38" s="94">
        <v>0</v>
      </c>
      <c r="N38" s="95">
        <f>N39</f>
        <v>15000</v>
      </c>
      <c r="O38" s="95">
        <f>O39</f>
        <v>0</v>
      </c>
      <c r="P38" s="95">
        <f>P39</f>
        <v>0</v>
      </c>
    </row>
    <row r="39" spans="1:16" ht="13.5" thickBot="1" x14ac:dyDescent="0.25">
      <c r="A39" s="89"/>
      <c r="B39" s="90"/>
      <c r="C39" s="91"/>
      <c r="D39" s="97"/>
      <c r="E39" s="97"/>
      <c r="F39" s="441" t="s">
        <v>181</v>
      </c>
      <c r="G39" s="441"/>
      <c r="H39" s="441"/>
      <c r="I39" s="441"/>
      <c r="J39" s="92">
        <v>1</v>
      </c>
      <c r="K39" s="92">
        <v>11</v>
      </c>
      <c r="L39" s="101">
        <v>7710000040</v>
      </c>
      <c r="M39" s="94">
        <v>0</v>
      </c>
      <c r="N39" s="95">
        <f t="shared" si="3"/>
        <v>15000</v>
      </c>
      <c r="O39" s="95">
        <f t="shared" si="3"/>
        <v>0</v>
      </c>
      <c r="P39" s="95">
        <f t="shared" si="3"/>
        <v>0</v>
      </c>
    </row>
    <row r="40" spans="1:16" ht="13.5" thickBot="1" x14ac:dyDescent="0.25">
      <c r="A40" s="89"/>
      <c r="B40" s="90"/>
      <c r="C40" s="91"/>
      <c r="D40" s="97"/>
      <c r="E40" s="97"/>
      <c r="F40" s="441" t="s">
        <v>182</v>
      </c>
      <c r="G40" s="441"/>
      <c r="H40" s="441"/>
      <c r="I40" s="441"/>
      <c r="J40" s="92">
        <v>1</v>
      </c>
      <c r="K40" s="92">
        <v>11</v>
      </c>
      <c r="L40" s="101">
        <v>7700000040</v>
      </c>
      <c r="M40" s="94">
        <v>870</v>
      </c>
      <c r="N40" s="95">
        <v>15000</v>
      </c>
      <c r="O40" s="95">
        <v>0</v>
      </c>
      <c r="P40" s="95">
        <v>0</v>
      </c>
    </row>
    <row r="41" spans="1:16" ht="13.5" thickBot="1" x14ac:dyDescent="0.25">
      <c r="A41" s="89"/>
      <c r="B41" s="90"/>
      <c r="C41" s="91"/>
      <c r="D41" s="97"/>
      <c r="E41" s="97"/>
      <c r="F41" s="443" t="s">
        <v>141</v>
      </c>
      <c r="G41" s="441"/>
      <c r="H41" s="441"/>
      <c r="I41" s="441"/>
      <c r="J41" s="85">
        <v>1</v>
      </c>
      <c r="K41" s="85">
        <v>13</v>
      </c>
      <c r="L41" s="102">
        <v>0</v>
      </c>
      <c r="M41" s="87">
        <v>0</v>
      </c>
      <c r="N41" s="88">
        <f>N45</f>
        <v>4392</v>
      </c>
      <c r="O41" s="88">
        <f>O45</f>
        <v>4392</v>
      </c>
      <c r="P41" s="88">
        <f>P45</f>
        <v>4392</v>
      </c>
    </row>
    <row r="42" spans="1:16" ht="13.5" thickBot="1" x14ac:dyDescent="0.25">
      <c r="A42" s="89"/>
      <c r="B42" s="90"/>
      <c r="C42" s="91"/>
      <c r="D42" s="97"/>
      <c r="E42" s="97"/>
      <c r="F42" s="445" t="s">
        <v>162</v>
      </c>
      <c r="G42" s="446"/>
      <c r="H42" s="446"/>
      <c r="I42" s="447"/>
      <c r="J42" s="85">
        <v>1</v>
      </c>
      <c r="K42" s="85">
        <v>13</v>
      </c>
      <c r="L42" s="103">
        <v>6300000000</v>
      </c>
      <c r="M42" s="87">
        <v>0</v>
      </c>
      <c r="N42" s="88">
        <f>N45</f>
        <v>4392</v>
      </c>
      <c r="O42" s="88">
        <f>O45</f>
        <v>4392</v>
      </c>
      <c r="P42" s="88">
        <f>P45</f>
        <v>4392</v>
      </c>
    </row>
    <row r="43" spans="1:16" ht="13.5" thickBot="1" x14ac:dyDescent="0.25">
      <c r="A43" s="89"/>
      <c r="B43" s="90"/>
      <c r="C43" s="91"/>
      <c r="D43" s="97"/>
      <c r="E43" s="97"/>
      <c r="F43" s="445" t="s">
        <v>163</v>
      </c>
      <c r="G43" s="446"/>
      <c r="H43" s="446"/>
      <c r="I43" s="447"/>
      <c r="J43" s="85">
        <v>1</v>
      </c>
      <c r="K43" s="85">
        <v>13</v>
      </c>
      <c r="L43" s="100">
        <v>6340000000</v>
      </c>
      <c r="M43" s="87">
        <v>0</v>
      </c>
      <c r="N43" s="88">
        <f t="shared" ref="N43:P45" si="4">N44</f>
        <v>4392</v>
      </c>
      <c r="O43" s="88">
        <f t="shared" si="4"/>
        <v>4392</v>
      </c>
      <c r="P43" s="88">
        <f t="shared" si="4"/>
        <v>4392</v>
      </c>
    </row>
    <row r="44" spans="1:16" ht="13.5" thickBot="1" x14ac:dyDescent="0.25">
      <c r="A44" s="89"/>
      <c r="B44" s="90"/>
      <c r="C44" s="91"/>
      <c r="D44" s="97"/>
      <c r="E44" s="97"/>
      <c r="F44" s="445" t="s">
        <v>183</v>
      </c>
      <c r="G44" s="446"/>
      <c r="H44" s="446"/>
      <c r="I44" s="447"/>
      <c r="J44" s="85">
        <v>1</v>
      </c>
      <c r="K44" s="85">
        <v>13</v>
      </c>
      <c r="L44" s="100">
        <v>6340500000</v>
      </c>
      <c r="M44" s="87">
        <v>0</v>
      </c>
      <c r="N44" s="88">
        <f t="shared" si="4"/>
        <v>4392</v>
      </c>
      <c r="O44" s="88">
        <f t="shared" si="4"/>
        <v>4392</v>
      </c>
      <c r="P44" s="88">
        <f t="shared" si="4"/>
        <v>4392</v>
      </c>
    </row>
    <row r="45" spans="1:16" ht="13.5" thickBot="1" x14ac:dyDescent="0.25">
      <c r="A45" s="89"/>
      <c r="B45" s="90"/>
      <c r="C45" s="91"/>
      <c r="D45" s="97"/>
      <c r="E45" s="97"/>
      <c r="F45" s="448" t="s">
        <v>184</v>
      </c>
      <c r="G45" s="449"/>
      <c r="H45" s="449"/>
      <c r="I45" s="450"/>
      <c r="J45" s="92">
        <v>1</v>
      </c>
      <c r="K45" s="92">
        <v>13</v>
      </c>
      <c r="L45" s="100">
        <v>6340595100</v>
      </c>
      <c r="M45" s="94">
        <v>0</v>
      </c>
      <c r="N45" s="95">
        <f t="shared" si="4"/>
        <v>4392</v>
      </c>
      <c r="O45" s="95">
        <f t="shared" si="4"/>
        <v>4392</v>
      </c>
      <c r="P45" s="95">
        <f t="shared" si="4"/>
        <v>4392</v>
      </c>
    </row>
    <row r="46" spans="1:16" ht="13.5" thickBot="1" x14ac:dyDescent="0.25">
      <c r="A46" s="89"/>
      <c r="B46" s="90"/>
      <c r="C46" s="91"/>
      <c r="D46" s="97"/>
      <c r="E46" s="97"/>
      <c r="F46" s="441" t="s">
        <v>171</v>
      </c>
      <c r="G46" s="441"/>
      <c r="H46" s="441"/>
      <c r="I46" s="441"/>
      <c r="J46" s="92">
        <v>1</v>
      </c>
      <c r="K46" s="92">
        <v>13</v>
      </c>
      <c r="L46" s="101">
        <v>6340595100</v>
      </c>
      <c r="M46" s="94">
        <v>850</v>
      </c>
      <c r="N46" s="95">
        <v>4392</v>
      </c>
      <c r="O46" s="95">
        <v>4392</v>
      </c>
      <c r="P46" s="95">
        <v>4392</v>
      </c>
    </row>
    <row r="47" spans="1:16" ht="13.5" thickBot="1" x14ac:dyDescent="0.25">
      <c r="A47" s="444" t="s">
        <v>142</v>
      </c>
      <c r="B47" s="444"/>
      <c r="C47" s="444"/>
      <c r="D47" s="444"/>
      <c r="E47" s="444"/>
      <c r="F47" s="444"/>
      <c r="G47" s="444"/>
      <c r="H47" s="444"/>
      <c r="I47" s="444"/>
      <c r="J47" s="85">
        <v>2</v>
      </c>
      <c r="K47" s="85">
        <v>0</v>
      </c>
      <c r="L47" s="86">
        <v>0</v>
      </c>
      <c r="M47" s="87">
        <v>0</v>
      </c>
      <c r="N47" s="88">
        <f t="shared" ref="N47:P51" si="5">N48</f>
        <v>175076.24</v>
      </c>
      <c r="O47" s="88">
        <f t="shared" si="5"/>
        <v>192426.15</v>
      </c>
      <c r="P47" s="88">
        <f t="shared" si="5"/>
        <v>199604.27</v>
      </c>
    </row>
    <row r="48" spans="1:16" ht="13.5" thickBot="1" x14ac:dyDescent="0.25">
      <c r="A48" s="89"/>
      <c r="B48" s="90"/>
      <c r="C48" s="443" t="s">
        <v>143</v>
      </c>
      <c r="D48" s="443"/>
      <c r="E48" s="443"/>
      <c r="F48" s="443"/>
      <c r="G48" s="443"/>
      <c r="H48" s="443"/>
      <c r="I48" s="443"/>
      <c r="J48" s="85">
        <v>2</v>
      </c>
      <c r="K48" s="85">
        <v>3</v>
      </c>
      <c r="L48" s="86">
        <v>0</v>
      </c>
      <c r="M48" s="87">
        <v>0</v>
      </c>
      <c r="N48" s="88">
        <f t="shared" si="5"/>
        <v>175076.24</v>
      </c>
      <c r="O48" s="88">
        <f t="shared" si="5"/>
        <v>192426.15</v>
      </c>
      <c r="P48" s="88">
        <f t="shared" si="5"/>
        <v>199604.27</v>
      </c>
    </row>
    <row r="49" spans="1:16" s="96" customFormat="1" ht="13.5" thickBot="1" x14ac:dyDescent="0.25">
      <c r="A49" s="89"/>
      <c r="B49" s="90"/>
      <c r="C49" s="91"/>
      <c r="D49" s="441" t="s">
        <v>162</v>
      </c>
      <c r="E49" s="441"/>
      <c r="F49" s="441"/>
      <c r="G49" s="441"/>
      <c r="H49" s="441"/>
      <c r="I49" s="441"/>
      <c r="J49" s="92">
        <v>2</v>
      </c>
      <c r="K49" s="92">
        <v>3</v>
      </c>
      <c r="L49" s="93">
        <v>6300000000</v>
      </c>
      <c r="M49" s="94">
        <v>0</v>
      </c>
      <c r="N49" s="95">
        <f>N51</f>
        <v>175076.24</v>
      </c>
      <c r="O49" s="95">
        <f>O51</f>
        <v>192426.15</v>
      </c>
      <c r="P49" s="95">
        <f>P51</f>
        <v>199604.27</v>
      </c>
    </row>
    <row r="50" spans="1:16" s="96" customFormat="1" ht="13.5" thickBot="1" x14ac:dyDescent="0.25">
      <c r="A50" s="89"/>
      <c r="B50" s="90"/>
      <c r="C50" s="91"/>
      <c r="D50" s="97"/>
      <c r="E50" s="97"/>
      <c r="F50" s="441" t="s">
        <v>163</v>
      </c>
      <c r="G50" s="441"/>
      <c r="H50" s="441"/>
      <c r="I50" s="441"/>
      <c r="J50" s="92">
        <v>2</v>
      </c>
      <c r="K50" s="92">
        <v>3</v>
      </c>
      <c r="L50" s="93">
        <v>6340000000</v>
      </c>
      <c r="M50" s="94">
        <v>0</v>
      </c>
      <c r="N50" s="95">
        <f>N51</f>
        <v>175076.24</v>
      </c>
      <c r="O50" s="95">
        <f>O51</f>
        <v>192426.15</v>
      </c>
      <c r="P50" s="95">
        <f>P51</f>
        <v>199604.27</v>
      </c>
    </row>
    <row r="51" spans="1:16" ht="13.5" thickBot="1" x14ac:dyDescent="0.25">
      <c r="A51" s="89"/>
      <c r="B51" s="90"/>
      <c r="C51" s="91"/>
      <c r="D51" s="97"/>
      <c r="E51" s="441" t="s">
        <v>185</v>
      </c>
      <c r="F51" s="441"/>
      <c r="G51" s="441"/>
      <c r="H51" s="441"/>
      <c r="I51" s="441"/>
      <c r="J51" s="92">
        <v>2</v>
      </c>
      <c r="K51" s="92">
        <v>3</v>
      </c>
      <c r="L51" s="93">
        <v>6340500000</v>
      </c>
      <c r="M51" s="94">
        <v>0</v>
      </c>
      <c r="N51" s="95">
        <f t="shared" si="5"/>
        <v>175076.24</v>
      </c>
      <c r="O51" s="95">
        <f t="shared" si="5"/>
        <v>192426.15</v>
      </c>
      <c r="P51" s="95">
        <f t="shared" si="5"/>
        <v>199604.27</v>
      </c>
    </row>
    <row r="52" spans="1:16" ht="13.5" thickBot="1" x14ac:dyDescent="0.25">
      <c r="A52" s="89"/>
      <c r="B52" s="90"/>
      <c r="C52" s="91"/>
      <c r="D52" s="97"/>
      <c r="E52" s="97"/>
      <c r="F52" s="441" t="s">
        <v>186</v>
      </c>
      <c r="G52" s="441"/>
      <c r="H52" s="441"/>
      <c r="I52" s="441"/>
      <c r="J52" s="92">
        <v>2</v>
      </c>
      <c r="K52" s="92">
        <v>3</v>
      </c>
      <c r="L52" s="93">
        <v>6340551180</v>
      </c>
      <c r="M52" s="94">
        <v>0</v>
      </c>
      <c r="N52" s="95">
        <f>N53+N54</f>
        <v>175076.24</v>
      </c>
      <c r="O52" s="95">
        <f>O53+O54</f>
        <v>192426.15</v>
      </c>
      <c r="P52" s="95">
        <f>P53+P54</f>
        <v>199604.27</v>
      </c>
    </row>
    <row r="53" spans="1:16" ht="13.5" thickBot="1" x14ac:dyDescent="0.25">
      <c r="A53" s="89"/>
      <c r="B53" s="90"/>
      <c r="C53" s="91"/>
      <c r="D53" s="97"/>
      <c r="E53" s="97"/>
      <c r="F53" s="441" t="s">
        <v>166</v>
      </c>
      <c r="G53" s="441"/>
      <c r="H53" s="441"/>
      <c r="I53" s="441"/>
      <c r="J53" s="92">
        <v>2</v>
      </c>
      <c r="K53" s="92">
        <v>3</v>
      </c>
      <c r="L53" s="93">
        <v>6340551180</v>
      </c>
      <c r="M53" s="94">
        <v>120</v>
      </c>
      <c r="N53" s="95">
        <v>169260</v>
      </c>
      <c r="O53" s="95">
        <v>182280</v>
      </c>
      <c r="P53" s="95">
        <v>195300</v>
      </c>
    </row>
    <row r="54" spans="1:16" ht="13.5" thickBot="1" x14ac:dyDescent="0.25">
      <c r="A54" s="89"/>
      <c r="B54" s="90"/>
      <c r="C54" s="91"/>
      <c r="D54" s="97"/>
      <c r="E54" s="97"/>
      <c r="F54" s="441" t="s">
        <v>169</v>
      </c>
      <c r="G54" s="441"/>
      <c r="H54" s="441"/>
      <c r="I54" s="441"/>
      <c r="J54" s="92">
        <v>2</v>
      </c>
      <c r="K54" s="92">
        <v>3</v>
      </c>
      <c r="L54" s="93">
        <v>6340551180</v>
      </c>
      <c r="M54" s="94">
        <v>240</v>
      </c>
      <c r="N54" s="95">
        <v>5816.24</v>
      </c>
      <c r="O54" s="95">
        <v>10146.15</v>
      </c>
      <c r="P54" s="95">
        <v>4304.2700000000004</v>
      </c>
    </row>
    <row r="55" spans="1:16" ht="13.5" thickBot="1" x14ac:dyDescent="0.25">
      <c r="A55" s="444" t="s">
        <v>144</v>
      </c>
      <c r="B55" s="444"/>
      <c r="C55" s="444"/>
      <c r="D55" s="444"/>
      <c r="E55" s="444"/>
      <c r="F55" s="444"/>
      <c r="G55" s="444"/>
      <c r="H55" s="444"/>
      <c r="I55" s="444"/>
      <c r="J55" s="85">
        <v>3</v>
      </c>
      <c r="K55" s="85">
        <v>0</v>
      </c>
      <c r="L55" s="86">
        <v>0</v>
      </c>
      <c r="M55" s="87">
        <v>0</v>
      </c>
      <c r="N55" s="88">
        <f>N56+N62</f>
        <v>111992</v>
      </c>
      <c r="O55" s="88">
        <f>O56+O62</f>
        <v>22000</v>
      </c>
      <c r="P55" s="88">
        <f>P56+P62</f>
        <v>0</v>
      </c>
    </row>
    <row r="56" spans="1:16" ht="13.5" thickBot="1" x14ac:dyDescent="0.25">
      <c r="A56" s="89"/>
      <c r="B56" s="90"/>
      <c r="C56" s="443" t="s">
        <v>187</v>
      </c>
      <c r="D56" s="443"/>
      <c r="E56" s="443"/>
      <c r="F56" s="443"/>
      <c r="G56" s="443"/>
      <c r="H56" s="443"/>
      <c r="I56" s="443"/>
      <c r="J56" s="85">
        <v>3</v>
      </c>
      <c r="K56" s="85">
        <v>10</v>
      </c>
      <c r="L56" s="86">
        <v>0</v>
      </c>
      <c r="M56" s="87">
        <v>0</v>
      </c>
      <c r="N56" s="88">
        <f t="shared" ref="N56:P60" si="6">N57</f>
        <v>109992</v>
      </c>
      <c r="O56" s="88">
        <f t="shared" si="6"/>
        <v>20000</v>
      </c>
      <c r="P56" s="88">
        <f t="shared" si="6"/>
        <v>0</v>
      </c>
    </row>
    <row r="57" spans="1:16" s="96" customFormat="1" ht="13.5" thickBot="1" x14ac:dyDescent="0.25">
      <c r="A57" s="89"/>
      <c r="B57" s="90"/>
      <c r="C57" s="91"/>
      <c r="D57" s="441" t="s">
        <v>162</v>
      </c>
      <c r="E57" s="441"/>
      <c r="F57" s="441"/>
      <c r="G57" s="441"/>
      <c r="H57" s="441"/>
      <c r="I57" s="441"/>
      <c r="J57" s="92">
        <v>3</v>
      </c>
      <c r="K57" s="92">
        <v>10</v>
      </c>
      <c r="L57" s="93">
        <v>6300000000</v>
      </c>
      <c r="M57" s="94">
        <v>0</v>
      </c>
      <c r="N57" s="95">
        <f>N59</f>
        <v>109992</v>
      </c>
      <c r="O57" s="95">
        <f>O59</f>
        <v>20000</v>
      </c>
      <c r="P57" s="95">
        <f>P59</f>
        <v>0</v>
      </c>
    </row>
    <row r="58" spans="1:16" s="96" customFormat="1" ht="13.5" thickBot="1" x14ac:dyDescent="0.25">
      <c r="A58" s="89"/>
      <c r="B58" s="90"/>
      <c r="C58" s="91"/>
      <c r="D58" s="97"/>
      <c r="E58" s="97"/>
      <c r="F58" s="441" t="s">
        <v>163</v>
      </c>
      <c r="G58" s="441"/>
      <c r="H58" s="441"/>
      <c r="I58" s="441"/>
      <c r="J58" s="92">
        <v>3</v>
      </c>
      <c r="K58" s="92">
        <v>10</v>
      </c>
      <c r="L58" s="93">
        <v>6340000000</v>
      </c>
      <c r="M58" s="94">
        <v>0</v>
      </c>
      <c r="N58" s="95">
        <f>N59</f>
        <v>109992</v>
      </c>
      <c r="O58" s="95">
        <f>O59</f>
        <v>20000</v>
      </c>
      <c r="P58" s="95">
        <f>P59</f>
        <v>0</v>
      </c>
    </row>
    <row r="59" spans="1:16" ht="13.5" thickBot="1" x14ac:dyDescent="0.25">
      <c r="A59" s="89"/>
      <c r="B59" s="90"/>
      <c r="C59" s="91"/>
      <c r="D59" s="97"/>
      <c r="E59" s="441" t="s">
        <v>188</v>
      </c>
      <c r="F59" s="441"/>
      <c r="G59" s="441"/>
      <c r="H59" s="441"/>
      <c r="I59" s="441"/>
      <c r="J59" s="92">
        <v>3</v>
      </c>
      <c r="K59" s="92">
        <v>10</v>
      </c>
      <c r="L59" s="93">
        <v>6340100000</v>
      </c>
      <c r="M59" s="94">
        <v>0</v>
      </c>
      <c r="N59" s="95">
        <f t="shared" si="6"/>
        <v>109992</v>
      </c>
      <c r="O59" s="95">
        <f t="shared" si="6"/>
        <v>20000</v>
      </c>
      <c r="P59" s="95">
        <f t="shared" si="6"/>
        <v>0</v>
      </c>
    </row>
    <row r="60" spans="1:16" ht="13.5" thickBot="1" x14ac:dyDescent="0.25">
      <c r="A60" s="89"/>
      <c r="B60" s="90"/>
      <c r="C60" s="91"/>
      <c r="D60" s="97"/>
      <c r="E60" s="97"/>
      <c r="F60" s="441" t="s">
        <v>189</v>
      </c>
      <c r="G60" s="441"/>
      <c r="H60" s="441"/>
      <c r="I60" s="441"/>
      <c r="J60" s="92">
        <v>3</v>
      </c>
      <c r="K60" s="92">
        <v>10</v>
      </c>
      <c r="L60" s="93">
        <v>6340195020</v>
      </c>
      <c r="M60" s="94">
        <v>0</v>
      </c>
      <c r="N60" s="95">
        <f t="shared" si="6"/>
        <v>109992</v>
      </c>
      <c r="O60" s="95">
        <f t="shared" si="6"/>
        <v>20000</v>
      </c>
      <c r="P60" s="95">
        <f t="shared" si="6"/>
        <v>0</v>
      </c>
    </row>
    <row r="61" spans="1:16" ht="13.5" thickBot="1" x14ac:dyDescent="0.25">
      <c r="A61" s="89"/>
      <c r="B61" s="90"/>
      <c r="C61" s="91"/>
      <c r="D61" s="97"/>
      <c r="E61" s="97"/>
      <c r="F61" s="441" t="s">
        <v>169</v>
      </c>
      <c r="G61" s="441"/>
      <c r="H61" s="441"/>
      <c r="I61" s="441"/>
      <c r="J61" s="92">
        <v>3</v>
      </c>
      <c r="K61" s="92">
        <v>10</v>
      </c>
      <c r="L61" s="93">
        <v>6340195020</v>
      </c>
      <c r="M61" s="94">
        <v>240</v>
      </c>
      <c r="N61" s="95">
        <v>109992</v>
      </c>
      <c r="O61" s="95">
        <v>20000</v>
      </c>
      <c r="P61" s="95">
        <v>0</v>
      </c>
    </row>
    <row r="62" spans="1:16" s="96" customFormat="1" ht="13.5" thickBot="1" x14ac:dyDescent="0.25">
      <c r="A62" s="89"/>
      <c r="B62" s="90"/>
      <c r="C62" s="91"/>
      <c r="D62" s="91"/>
      <c r="E62" s="91"/>
      <c r="F62" s="443" t="s">
        <v>146</v>
      </c>
      <c r="G62" s="443"/>
      <c r="H62" s="443"/>
      <c r="I62" s="443"/>
      <c r="J62" s="85">
        <v>3</v>
      </c>
      <c r="K62" s="85">
        <v>14</v>
      </c>
      <c r="L62" s="86">
        <v>0</v>
      </c>
      <c r="M62" s="87">
        <v>0</v>
      </c>
      <c r="N62" s="88">
        <f>N64</f>
        <v>2000</v>
      </c>
      <c r="O62" s="88">
        <f>O64</f>
        <v>2000</v>
      </c>
      <c r="P62" s="88">
        <f>P64</f>
        <v>0</v>
      </c>
    </row>
    <row r="63" spans="1:16" s="96" customFormat="1" ht="13.5" thickBot="1" x14ac:dyDescent="0.25">
      <c r="A63" s="89"/>
      <c r="B63" s="90"/>
      <c r="C63" s="91"/>
      <c r="D63" s="91"/>
      <c r="E63" s="91"/>
      <c r="F63" s="445" t="s">
        <v>162</v>
      </c>
      <c r="G63" s="446"/>
      <c r="H63" s="446"/>
      <c r="I63" s="447"/>
      <c r="J63" s="85">
        <v>3</v>
      </c>
      <c r="K63" s="85">
        <v>14</v>
      </c>
      <c r="L63" s="86">
        <v>6300000000</v>
      </c>
      <c r="M63" s="87">
        <v>0</v>
      </c>
      <c r="N63" s="88">
        <f>N64</f>
        <v>2000</v>
      </c>
      <c r="O63" s="88">
        <f>O64</f>
        <v>2000</v>
      </c>
      <c r="P63" s="88">
        <f>P64</f>
        <v>0</v>
      </c>
    </row>
    <row r="64" spans="1:16" s="96" customFormat="1" ht="13.5" thickBot="1" x14ac:dyDescent="0.25">
      <c r="A64" s="89"/>
      <c r="B64" s="90"/>
      <c r="C64" s="91"/>
      <c r="D64" s="91"/>
      <c r="E64" s="91"/>
      <c r="F64" s="445" t="s">
        <v>190</v>
      </c>
      <c r="G64" s="446"/>
      <c r="H64" s="446"/>
      <c r="I64" s="447"/>
      <c r="J64" s="85">
        <v>3</v>
      </c>
      <c r="K64" s="85">
        <v>14</v>
      </c>
      <c r="L64" s="86">
        <v>6340000000</v>
      </c>
      <c r="M64" s="87">
        <v>0</v>
      </c>
      <c r="N64" s="88">
        <f t="shared" ref="N64:P66" si="7">N65</f>
        <v>2000</v>
      </c>
      <c r="O64" s="88">
        <f t="shared" si="7"/>
        <v>2000</v>
      </c>
      <c r="P64" s="88">
        <f t="shared" si="7"/>
        <v>0</v>
      </c>
    </row>
    <row r="65" spans="1:16" s="96" customFormat="1" ht="13.5" thickBot="1" x14ac:dyDescent="0.25">
      <c r="A65" s="89"/>
      <c r="B65" s="90"/>
      <c r="C65" s="91"/>
      <c r="D65" s="91"/>
      <c r="E65" s="91"/>
      <c r="F65" s="443" t="s">
        <v>188</v>
      </c>
      <c r="G65" s="443"/>
      <c r="H65" s="443"/>
      <c r="I65" s="443"/>
      <c r="J65" s="85">
        <v>3</v>
      </c>
      <c r="K65" s="85">
        <v>4</v>
      </c>
      <c r="L65" s="86">
        <v>6340100000</v>
      </c>
      <c r="M65" s="87">
        <v>0</v>
      </c>
      <c r="N65" s="88">
        <f t="shared" si="7"/>
        <v>2000</v>
      </c>
      <c r="O65" s="88">
        <f t="shared" si="7"/>
        <v>2000</v>
      </c>
      <c r="P65" s="88">
        <f t="shared" si="7"/>
        <v>0</v>
      </c>
    </row>
    <row r="66" spans="1:16" ht="13.5" thickBot="1" x14ac:dyDescent="0.25">
      <c r="A66" s="89"/>
      <c r="B66" s="90"/>
      <c r="C66" s="91"/>
      <c r="D66" s="97"/>
      <c r="E66" s="97"/>
      <c r="F66" s="441" t="s">
        <v>191</v>
      </c>
      <c r="G66" s="441"/>
      <c r="H66" s="441"/>
      <c r="I66" s="441"/>
      <c r="J66" s="92">
        <v>3</v>
      </c>
      <c r="K66" s="92">
        <v>14</v>
      </c>
      <c r="L66" s="93">
        <v>6340120040</v>
      </c>
      <c r="M66" s="94">
        <v>0</v>
      </c>
      <c r="N66" s="95">
        <f t="shared" si="7"/>
        <v>2000</v>
      </c>
      <c r="O66" s="95">
        <f t="shared" si="7"/>
        <v>2000</v>
      </c>
      <c r="P66" s="95">
        <f t="shared" si="7"/>
        <v>0</v>
      </c>
    </row>
    <row r="67" spans="1:16" ht="13.5" thickBot="1" x14ac:dyDescent="0.25">
      <c r="A67" s="89"/>
      <c r="B67" s="90"/>
      <c r="C67" s="91"/>
      <c r="D67" s="97"/>
      <c r="E67" s="97"/>
      <c r="F67" s="441" t="s">
        <v>169</v>
      </c>
      <c r="G67" s="441"/>
      <c r="H67" s="441"/>
      <c r="I67" s="441"/>
      <c r="J67" s="92">
        <v>3</v>
      </c>
      <c r="K67" s="92">
        <v>14</v>
      </c>
      <c r="L67" s="93">
        <v>6340120040</v>
      </c>
      <c r="M67" s="94">
        <v>240</v>
      </c>
      <c r="N67" s="95">
        <v>2000</v>
      </c>
      <c r="O67" s="95">
        <v>2000</v>
      </c>
      <c r="P67" s="95">
        <v>0</v>
      </c>
    </row>
    <row r="68" spans="1:16" ht="13.5" thickBot="1" x14ac:dyDescent="0.25">
      <c r="A68" s="444" t="s">
        <v>147</v>
      </c>
      <c r="B68" s="444"/>
      <c r="C68" s="444"/>
      <c r="D68" s="444"/>
      <c r="E68" s="444"/>
      <c r="F68" s="444"/>
      <c r="G68" s="444"/>
      <c r="H68" s="444"/>
      <c r="I68" s="444"/>
      <c r="J68" s="85">
        <v>4</v>
      </c>
      <c r="K68" s="85">
        <v>0</v>
      </c>
      <c r="L68" s="86">
        <v>0</v>
      </c>
      <c r="M68" s="87">
        <v>0</v>
      </c>
      <c r="N68" s="88">
        <f>N69</f>
        <v>1017000</v>
      </c>
      <c r="O68" s="88">
        <f t="shared" ref="N68:P73" si="8">O69</f>
        <v>1063000</v>
      </c>
      <c r="P68" s="88">
        <f>P69</f>
        <v>1408000</v>
      </c>
    </row>
    <row r="69" spans="1:16" ht="13.5" thickBot="1" x14ac:dyDescent="0.25">
      <c r="A69" s="89"/>
      <c r="B69" s="89"/>
      <c r="C69" s="89"/>
      <c r="D69" s="89"/>
      <c r="E69" s="89"/>
      <c r="F69" s="444" t="s">
        <v>148</v>
      </c>
      <c r="G69" s="444"/>
      <c r="H69" s="444"/>
      <c r="I69" s="444"/>
      <c r="J69" s="85">
        <v>4</v>
      </c>
      <c r="K69" s="85">
        <v>9</v>
      </c>
      <c r="L69" s="86">
        <v>0</v>
      </c>
      <c r="M69" s="87">
        <v>0</v>
      </c>
      <c r="N69" s="88">
        <f>N70</f>
        <v>1017000</v>
      </c>
      <c r="O69" s="88">
        <f t="shared" si="8"/>
        <v>1063000</v>
      </c>
      <c r="P69" s="88">
        <f t="shared" si="8"/>
        <v>1408000</v>
      </c>
    </row>
    <row r="70" spans="1:16" s="96" customFormat="1" ht="13.5" thickBot="1" x14ac:dyDescent="0.25">
      <c r="A70" s="89"/>
      <c r="B70" s="90"/>
      <c r="C70" s="441" t="s">
        <v>162</v>
      </c>
      <c r="D70" s="441"/>
      <c r="E70" s="441"/>
      <c r="F70" s="441"/>
      <c r="G70" s="441"/>
      <c r="H70" s="441"/>
      <c r="I70" s="441"/>
      <c r="J70" s="92">
        <v>4</v>
      </c>
      <c r="K70" s="92">
        <v>9</v>
      </c>
      <c r="L70" s="93">
        <v>6300000000</v>
      </c>
      <c r="M70" s="94">
        <v>0</v>
      </c>
      <c r="N70" s="95">
        <f>N71</f>
        <v>1017000</v>
      </c>
      <c r="O70" s="95">
        <f>O72</f>
        <v>1063000</v>
      </c>
      <c r="P70" s="95">
        <f>P72</f>
        <v>1408000</v>
      </c>
    </row>
    <row r="71" spans="1:16" s="96" customFormat="1" ht="13.5" thickBot="1" x14ac:dyDescent="0.25">
      <c r="A71" s="89"/>
      <c r="B71" s="90"/>
      <c r="C71" s="97"/>
      <c r="D71" s="97"/>
      <c r="E71" s="97"/>
      <c r="F71" s="441" t="s">
        <v>163</v>
      </c>
      <c r="G71" s="441"/>
      <c r="H71" s="441"/>
      <c r="I71" s="441"/>
      <c r="J71" s="92">
        <v>4</v>
      </c>
      <c r="K71" s="92">
        <v>9</v>
      </c>
      <c r="L71" s="93">
        <v>6340000000</v>
      </c>
      <c r="M71" s="94">
        <v>0</v>
      </c>
      <c r="N71" s="95">
        <f>N72</f>
        <v>1017000</v>
      </c>
      <c r="O71" s="95">
        <f>O72</f>
        <v>1063000</v>
      </c>
      <c r="P71" s="95">
        <f>P72</f>
        <v>1408000</v>
      </c>
    </row>
    <row r="72" spans="1:16" ht="13.5" thickBot="1" x14ac:dyDescent="0.25">
      <c r="A72" s="89"/>
      <c r="B72" s="90"/>
      <c r="C72" s="91"/>
      <c r="D72" s="441" t="s">
        <v>192</v>
      </c>
      <c r="E72" s="441"/>
      <c r="F72" s="441"/>
      <c r="G72" s="441"/>
      <c r="H72" s="441"/>
      <c r="I72" s="441"/>
      <c r="J72" s="92">
        <v>4</v>
      </c>
      <c r="K72" s="92">
        <v>9</v>
      </c>
      <c r="L72" s="93">
        <v>6340200000</v>
      </c>
      <c r="M72" s="94">
        <v>0</v>
      </c>
      <c r="N72" s="95">
        <f t="shared" si="8"/>
        <v>1017000</v>
      </c>
      <c r="O72" s="95">
        <f t="shared" si="8"/>
        <v>1063000</v>
      </c>
      <c r="P72" s="95">
        <f t="shared" si="8"/>
        <v>1408000</v>
      </c>
    </row>
    <row r="73" spans="1:16" ht="13.5" thickBot="1" x14ac:dyDescent="0.25">
      <c r="A73" s="89"/>
      <c r="B73" s="90"/>
      <c r="C73" s="91"/>
      <c r="D73" s="97"/>
      <c r="E73" s="441" t="s">
        <v>193</v>
      </c>
      <c r="F73" s="441"/>
      <c r="G73" s="441"/>
      <c r="H73" s="441"/>
      <c r="I73" s="441"/>
      <c r="J73" s="92">
        <v>4</v>
      </c>
      <c r="K73" s="92">
        <v>9</v>
      </c>
      <c r="L73" s="93">
        <v>6340295280</v>
      </c>
      <c r="M73" s="94">
        <v>0</v>
      </c>
      <c r="N73" s="95">
        <f t="shared" si="8"/>
        <v>1017000</v>
      </c>
      <c r="O73" s="95">
        <f t="shared" si="8"/>
        <v>1063000</v>
      </c>
      <c r="P73" s="95">
        <f t="shared" si="8"/>
        <v>1408000</v>
      </c>
    </row>
    <row r="74" spans="1:16" ht="13.5" thickBot="1" x14ac:dyDescent="0.25">
      <c r="A74" s="89"/>
      <c r="B74" s="90"/>
      <c r="C74" s="91"/>
      <c r="D74" s="97"/>
      <c r="E74" s="97"/>
      <c r="F74" s="441" t="s">
        <v>169</v>
      </c>
      <c r="G74" s="441"/>
      <c r="H74" s="441"/>
      <c r="I74" s="441"/>
      <c r="J74" s="92">
        <v>4</v>
      </c>
      <c r="K74" s="92">
        <v>9</v>
      </c>
      <c r="L74" s="93">
        <v>6340295280</v>
      </c>
      <c r="M74" s="94">
        <v>240</v>
      </c>
      <c r="N74" s="95">
        <v>1017000</v>
      </c>
      <c r="O74" s="95">
        <v>1063000</v>
      </c>
      <c r="P74" s="95">
        <v>1408000</v>
      </c>
    </row>
    <row r="75" spans="1:16" ht="13.5" thickBot="1" x14ac:dyDescent="0.25">
      <c r="A75" s="444" t="s">
        <v>149</v>
      </c>
      <c r="B75" s="444"/>
      <c r="C75" s="444"/>
      <c r="D75" s="444"/>
      <c r="E75" s="444"/>
      <c r="F75" s="444"/>
      <c r="G75" s="444"/>
      <c r="H75" s="444"/>
      <c r="I75" s="444"/>
      <c r="J75" s="85">
        <v>5</v>
      </c>
      <c r="K75" s="85">
        <v>0</v>
      </c>
      <c r="L75" s="86">
        <v>0</v>
      </c>
      <c r="M75" s="87">
        <v>0</v>
      </c>
      <c r="N75" s="88">
        <f>N76</f>
        <v>0</v>
      </c>
      <c r="O75" s="88">
        <f>O76</f>
        <v>20000</v>
      </c>
      <c r="P75" s="88">
        <f>P76</f>
        <v>0</v>
      </c>
    </row>
    <row r="76" spans="1:16" ht="13.5" thickBot="1" x14ac:dyDescent="0.25">
      <c r="A76" s="89"/>
      <c r="B76" s="90"/>
      <c r="C76" s="443" t="s">
        <v>150</v>
      </c>
      <c r="D76" s="443"/>
      <c r="E76" s="443"/>
      <c r="F76" s="443"/>
      <c r="G76" s="443"/>
      <c r="H76" s="443"/>
      <c r="I76" s="443"/>
      <c r="J76" s="85">
        <v>5</v>
      </c>
      <c r="K76" s="85">
        <v>3</v>
      </c>
      <c r="L76" s="86">
        <v>0</v>
      </c>
      <c r="M76" s="87">
        <v>0</v>
      </c>
      <c r="N76" s="88">
        <f t="shared" ref="N76:P80" si="9">N77</f>
        <v>0</v>
      </c>
      <c r="O76" s="88">
        <f t="shared" si="9"/>
        <v>20000</v>
      </c>
      <c r="P76" s="88">
        <f t="shared" si="9"/>
        <v>0</v>
      </c>
    </row>
    <row r="77" spans="1:16" ht="13.5" thickBot="1" x14ac:dyDescent="0.25">
      <c r="A77" s="89"/>
      <c r="B77" s="90"/>
      <c r="C77" s="91"/>
      <c r="D77" s="441" t="s">
        <v>162</v>
      </c>
      <c r="E77" s="441"/>
      <c r="F77" s="441"/>
      <c r="G77" s="441"/>
      <c r="H77" s="441"/>
      <c r="I77" s="441"/>
      <c r="J77" s="92">
        <v>5</v>
      </c>
      <c r="K77" s="92">
        <v>3</v>
      </c>
      <c r="L77" s="93">
        <v>6300000000</v>
      </c>
      <c r="M77" s="94">
        <v>0</v>
      </c>
      <c r="N77" s="95">
        <f>N79</f>
        <v>0</v>
      </c>
      <c r="O77" s="95">
        <f>O79</f>
        <v>20000</v>
      </c>
      <c r="P77" s="95">
        <f>P79</f>
        <v>0</v>
      </c>
    </row>
    <row r="78" spans="1:16" ht="13.5" thickBot="1" x14ac:dyDescent="0.25">
      <c r="A78" s="89"/>
      <c r="B78" s="90"/>
      <c r="C78" s="91"/>
      <c r="D78" s="97"/>
      <c r="E78" s="97"/>
      <c r="F78" s="441" t="s">
        <v>163</v>
      </c>
      <c r="G78" s="441"/>
      <c r="H78" s="441"/>
      <c r="I78" s="441"/>
      <c r="J78" s="92">
        <v>5</v>
      </c>
      <c r="K78" s="92">
        <v>3</v>
      </c>
      <c r="L78" s="93">
        <v>6340000000</v>
      </c>
      <c r="M78" s="94">
        <v>0</v>
      </c>
      <c r="N78" s="95">
        <f>N79</f>
        <v>0</v>
      </c>
      <c r="O78" s="95">
        <f>O79</f>
        <v>20000</v>
      </c>
      <c r="P78" s="95">
        <f>P79</f>
        <v>0</v>
      </c>
    </row>
    <row r="79" spans="1:16" ht="13.5" thickBot="1" x14ac:dyDescent="0.25">
      <c r="A79" s="89"/>
      <c r="B79" s="90"/>
      <c r="C79" s="91"/>
      <c r="D79" s="97"/>
      <c r="E79" s="441" t="s">
        <v>194</v>
      </c>
      <c r="F79" s="441"/>
      <c r="G79" s="441"/>
      <c r="H79" s="441"/>
      <c r="I79" s="441"/>
      <c r="J79" s="92">
        <v>5</v>
      </c>
      <c r="K79" s="92">
        <v>3</v>
      </c>
      <c r="L79" s="93">
        <v>6340300000</v>
      </c>
      <c r="M79" s="94">
        <v>0</v>
      </c>
      <c r="N79" s="95">
        <f>N80</f>
        <v>0</v>
      </c>
      <c r="O79" s="95">
        <f>O80</f>
        <v>20000</v>
      </c>
      <c r="P79" s="95">
        <f t="shared" si="9"/>
        <v>0</v>
      </c>
    </row>
    <row r="80" spans="1:16" s="96" customFormat="1" ht="13.5" thickBot="1" x14ac:dyDescent="0.25">
      <c r="A80" s="89"/>
      <c r="B80" s="90"/>
      <c r="C80" s="91"/>
      <c r="D80" s="97"/>
      <c r="E80" s="97"/>
      <c r="F80" s="441" t="s">
        <v>195</v>
      </c>
      <c r="G80" s="441"/>
      <c r="H80" s="441"/>
      <c r="I80" s="441"/>
      <c r="J80" s="92">
        <v>5</v>
      </c>
      <c r="K80" s="92">
        <v>3</v>
      </c>
      <c r="L80" s="93">
        <v>6340395310</v>
      </c>
      <c r="M80" s="94">
        <v>0</v>
      </c>
      <c r="N80" s="95">
        <f t="shared" si="9"/>
        <v>0</v>
      </c>
      <c r="O80" s="95">
        <f t="shared" si="9"/>
        <v>20000</v>
      </c>
      <c r="P80" s="95">
        <f t="shared" si="9"/>
        <v>0</v>
      </c>
    </row>
    <row r="81" spans="1:16" ht="13.5" thickBot="1" x14ac:dyDescent="0.25">
      <c r="A81" s="89"/>
      <c r="B81" s="90"/>
      <c r="C81" s="91"/>
      <c r="D81" s="97"/>
      <c r="E81" s="97"/>
      <c r="F81" s="441" t="s">
        <v>169</v>
      </c>
      <c r="G81" s="441"/>
      <c r="H81" s="441"/>
      <c r="I81" s="441"/>
      <c r="J81" s="92">
        <v>5</v>
      </c>
      <c r="K81" s="92">
        <v>3</v>
      </c>
      <c r="L81" s="93">
        <v>6340395310</v>
      </c>
      <c r="M81" s="94">
        <v>240</v>
      </c>
      <c r="N81" s="95">
        <v>0</v>
      </c>
      <c r="O81" s="95">
        <v>20000</v>
      </c>
      <c r="P81" s="95">
        <v>0</v>
      </c>
    </row>
    <row r="82" spans="1:16" ht="13.5" thickBot="1" x14ac:dyDescent="0.25">
      <c r="A82" s="444" t="s">
        <v>151</v>
      </c>
      <c r="B82" s="444"/>
      <c r="C82" s="444"/>
      <c r="D82" s="444"/>
      <c r="E82" s="444"/>
      <c r="F82" s="444"/>
      <c r="G82" s="444"/>
      <c r="H82" s="444"/>
      <c r="I82" s="444"/>
      <c r="J82" s="85">
        <v>8</v>
      </c>
      <c r="K82" s="85">
        <v>0</v>
      </c>
      <c r="L82" s="86">
        <v>0</v>
      </c>
      <c r="M82" s="87">
        <v>0</v>
      </c>
      <c r="N82" s="88">
        <f t="shared" ref="N82:P83" si="10">N83</f>
        <v>3837300</v>
      </c>
      <c r="O82" s="88">
        <f t="shared" si="10"/>
        <v>3697300</v>
      </c>
      <c r="P82" s="88">
        <f t="shared" si="10"/>
        <v>3677300</v>
      </c>
    </row>
    <row r="83" spans="1:16" ht="13.5" thickBot="1" x14ac:dyDescent="0.25">
      <c r="A83" s="89"/>
      <c r="B83" s="90"/>
      <c r="C83" s="443" t="s">
        <v>152</v>
      </c>
      <c r="D83" s="443"/>
      <c r="E83" s="443"/>
      <c r="F83" s="443"/>
      <c r="G83" s="443"/>
      <c r="H83" s="443"/>
      <c r="I83" s="443"/>
      <c r="J83" s="85">
        <v>8</v>
      </c>
      <c r="K83" s="85">
        <v>1</v>
      </c>
      <c r="L83" s="86">
        <v>0</v>
      </c>
      <c r="M83" s="87">
        <v>0</v>
      </c>
      <c r="N83" s="88">
        <f t="shared" si="10"/>
        <v>3837300</v>
      </c>
      <c r="O83" s="88">
        <f t="shared" si="10"/>
        <v>3697300</v>
      </c>
      <c r="P83" s="88">
        <f t="shared" si="10"/>
        <v>3677300</v>
      </c>
    </row>
    <row r="84" spans="1:16" ht="13.5" thickBot="1" x14ac:dyDescent="0.25">
      <c r="A84" s="89"/>
      <c r="B84" s="90"/>
      <c r="C84" s="91"/>
      <c r="D84" s="441" t="s">
        <v>162</v>
      </c>
      <c r="E84" s="441"/>
      <c r="F84" s="441"/>
      <c r="G84" s="441"/>
      <c r="H84" s="441"/>
      <c r="I84" s="441"/>
      <c r="J84" s="92">
        <v>8</v>
      </c>
      <c r="K84" s="92">
        <v>1</v>
      </c>
      <c r="L84" s="93">
        <v>6300000000</v>
      </c>
      <c r="M84" s="94">
        <v>0</v>
      </c>
      <c r="N84" s="95">
        <f>N86</f>
        <v>3837300</v>
      </c>
      <c r="O84" s="95">
        <f>O86</f>
        <v>3697300</v>
      </c>
      <c r="P84" s="95">
        <f>P86</f>
        <v>3677300</v>
      </c>
    </row>
    <row r="85" spans="1:16" ht="13.5" thickBot="1" x14ac:dyDescent="0.25">
      <c r="A85" s="89"/>
      <c r="B85" s="90"/>
      <c r="C85" s="91"/>
      <c r="D85" s="97"/>
      <c r="E85" s="97"/>
      <c r="F85" s="441" t="s">
        <v>163</v>
      </c>
      <c r="G85" s="441"/>
      <c r="H85" s="441"/>
      <c r="I85" s="441"/>
      <c r="J85" s="92">
        <v>8</v>
      </c>
      <c r="K85" s="92">
        <v>1</v>
      </c>
      <c r="L85" s="93">
        <v>6340000000</v>
      </c>
      <c r="M85" s="94">
        <v>0</v>
      </c>
      <c r="N85" s="95">
        <f>N86</f>
        <v>3837300</v>
      </c>
      <c r="O85" s="95">
        <f>O86</f>
        <v>3697300</v>
      </c>
      <c r="P85" s="95">
        <f>P86</f>
        <v>3677300</v>
      </c>
    </row>
    <row r="86" spans="1:16" ht="13.5" thickBot="1" x14ac:dyDescent="0.25">
      <c r="A86" s="89"/>
      <c r="B86" s="90"/>
      <c r="C86" s="91"/>
      <c r="D86" s="97"/>
      <c r="E86" s="441" t="s">
        <v>196</v>
      </c>
      <c r="F86" s="441"/>
      <c r="G86" s="441"/>
      <c r="H86" s="441"/>
      <c r="I86" s="441"/>
      <c r="J86" s="92">
        <v>8</v>
      </c>
      <c r="K86" s="92">
        <v>1</v>
      </c>
      <c r="L86" s="93">
        <v>6340400000</v>
      </c>
      <c r="M86" s="94">
        <v>0</v>
      </c>
      <c r="N86" s="95">
        <f>N87+N89+N91</f>
        <v>3837300</v>
      </c>
      <c r="O86" s="95">
        <f>O87+O89</f>
        <v>3697300</v>
      </c>
      <c r="P86" s="95">
        <f>P87+P89</f>
        <v>3677300</v>
      </c>
    </row>
    <row r="87" spans="1:16" ht="13.5" thickBot="1" x14ac:dyDescent="0.25">
      <c r="A87" s="89"/>
      <c r="B87" s="90"/>
      <c r="C87" s="91"/>
      <c r="D87" s="97"/>
      <c r="E87" s="97"/>
      <c r="F87" s="441" t="s">
        <v>197</v>
      </c>
      <c r="G87" s="441"/>
      <c r="H87" s="441"/>
      <c r="I87" s="441"/>
      <c r="J87" s="92">
        <v>8</v>
      </c>
      <c r="K87" s="92">
        <v>1</v>
      </c>
      <c r="L87" s="93" t="s">
        <v>198</v>
      </c>
      <c r="M87" s="94">
        <v>0</v>
      </c>
      <c r="N87" s="95">
        <f t="shared" ref="N87:P87" si="11">N88</f>
        <v>2981600</v>
      </c>
      <c r="O87" s="95">
        <f t="shared" si="11"/>
        <v>3677300</v>
      </c>
      <c r="P87" s="95">
        <f t="shared" si="11"/>
        <v>3677300</v>
      </c>
    </row>
    <row r="88" spans="1:16" ht="13.5" thickBot="1" x14ac:dyDescent="0.25">
      <c r="A88" s="89"/>
      <c r="B88" s="90"/>
      <c r="C88" s="91"/>
      <c r="D88" s="97"/>
      <c r="E88" s="97"/>
      <c r="F88" s="441" t="s">
        <v>49</v>
      </c>
      <c r="G88" s="441"/>
      <c r="H88" s="441"/>
      <c r="I88" s="441"/>
      <c r="J88" s="92">
        <v>8</v>
      </c>
      <c r="K88" s="92">
        <v>1</v>
      </c>
      <c r="L88" s="93" t="s">
        <v>198</v>
      </c>
      <c r="M88" s="94" t="s">
        <v>199</v>
      </c>
      <c r="N88" s="95">
        <v>2981600</v>
      </c>
      <c r="O88" s="95">
        <v>3677300</v>
      </c>
      <c r="P88" s="95">
        <v>3677300</v>
      </c>
    </row>
    <row r="89" spans="1:16" ht="13.5" thickBot="1" x14ac:dyDescent="0.25">
      <c r="A89" s="89"/>
      <c r="B89" s="90"/>
      <c r="C89" s="91"/>
      <c r="D89" s="97"/>
      <c r="E89" s="97"/>
      <c r="F89" s="441" t="s">
        <v>200</v>
      </c>
      <c r="G89" s="441"/>
      <c r="H89" s="441"/>
      <c r="I89" s="441"/>
      <c r="J89" s="92">
        <v>8</v>
      </c>
      <c r="K89" s="92">
        <v>1</v>
      </c>
      <c r="L89" s="93">
        <v>6340495220</v>
      </c>
      <c r="M89" s="94">
        <v>0</v>
      </c>
      <c r="N89" s="95">
        <f>N90</f>
        <v>160000</v>
      </c>
      <c r="O89" s="95">
        <f>O90</f>
        <v>20000</v>
      </c>
      <c r="P89" s="95">
        <f t="shared" ref="P89" si="12">P90</f>
        <v>0</v>
      </c>
    </row>
    <row r="90" spans="1:16" ht="13.5" thickBot="1" x14ac:dyDescent="0.25">
      <c r="A90" s="89"/>
      <c r="B90" s="90"/>
      <c r="C90" s="91"/>
      <c r="D90" s="97"/>
      <c r="E90" s="441" t="s">
        <v>169</v>
      </c>
      <c r="F90" s="441"/>
      <c r="G90" s="441"/>
      <c r="H90" s="441"/>
      <c r="I90" s="441"/>
      <c r="J90" s="92">
        <v>8</v>
      </c>
      <c r="K90" s="92">
        <v>1</v>
      </c>
      <c r="L90" s="93">
        <v>6340495220</v>
      </c>
      <c r="M90" s="94">
        <v>240</v>
      </c>
      <c r="N90" s="95">
        <v>160000</v>
      </c>
      <c r="O90" s="95">
        <v>20000</v>
      </c>
      <c r="P90" s="95">
        <v>0</v>
      </c>
    </row>
    <row r="91" spans="1:16" ht="13.5" thickBot="1" x14ac:dyDescent="0.25">
      <c r="A91" s="89"/>
      <c r="B91" s="90"/>
      <c r="C91" s="91"/>
      <c r="D91" s="97"/>
      <c r="E91" s="97"/>
      <c r="F91" s="441" t="s">
        <v>201</v>
      </c>
      <c r="G91" s="441"/>
      <c r="H91" s="441"/>
      <c r="I91" s="441"/>
      <c r="J91" s="92">
        <v>8</v>
      </c>
      <c r="K91" s="92">
        <v>1</v>
      </c>
      <c r="L91" s="93" t="str">
        <f>L92</f>
        <v>63404Т0090</v>
      </c>
      <c r="M91" s="94">
        <v>0</v>
      </c>
      <c r="N91" s="95">
        <f>N92</f>
        <v>695700</v>
      </c>
      <c r="O91" s="95">
        <f>O92</f>
        <v>0</v>
      </c>
      <c r="P91" s="95">
        <f>P92</f>
        <v>0</v>
      </c>
    </row>
    <row r="92" spans="1:16" ht="13.5" thickBot="1" x14ac:dyDescent="0.25">
      <c r="A92" s="89"/>
      <c r="B92" s="90"/>
      <c r="C92" s="91"/>
      <c r="D92" s="97"/>
      <c r="E92" s="97"/>
      <c r="F92" s="441" t="s">
        <v>49</v>
      </c>
      <c r="G92" s="441"/>
      <c r="H92" s="441"/>
      <c r="I92" s="441"/>
      <c r="J92" s="92">
        <v>8</v>
      </c>
      <c r="K92" s="92">
        <v>1</v>
      </c>
      <c r="L92" s="93" t="s">
        <v>202</v>
      </c>
      <c r="M92" s="94">
        <v>540</v>
      </c>
      <c r="N92" s="95">
        <v>695700</v>
      </c>
      <c r="O92" s="95">
        <v>0</v>
      </c>
      <c r="P92" s="95">
        <v>0</v>
      </c>
    </row>
    <row r="93" spans="1:16" ht="13.5" thickBot="1" x14ac:dyDescent="0.25">
      <c r="A93" s="89"/>
      <c r="B93" s="90"/>
      <c r="C93" s="91"/>
      <c r="D93" s="97"/>
      <c r="E93" s="97"/>
      <c r="F93" s="443" t="s">
        <v>203</v>
      </c>
      <c r="G93" s="443"/>
      <c r="H93" s="443"/>
      <c r="I93" s="443"/>
      <c r="J93" s="85">
        <v>10</v>
      </c>
      <c r="K93" s="85">
        <v>0</v>
      </c>
      <c r="L93" s="86">
        <v>0</v>
      </c>
      <c r="M93" s="87">
        <v>0</v>
      </c>
      <c r="N93" s="88">
        <f t="shared" ref="N93:P94" si="13">N94</f>
        <v>100000</v>
      </c>
      <c r="O93" s="88">
        <f t="shared" si="13"/>
        <v>0</v>
      </c>
      <c r="P93" s="88">
        <f t="shared" si="13"/>
        <v>0</v>
      </c>
    </row>
    <row r="94" spans="1:16" ht="13.5" thickBot="1" x14ac:dyDescent="0.25">
      <c r="A94" s="89"/>
      <c r="B94" s="90"/>
      <c r="C94" s="91"/>
      <c r="D94" s="97"/>
      <c r="E94" s="97"/>
      <c r="F94" s="441" t="s">
        <v>204</v>
      </c>
      <c r="G94" s="441"/>
      <c r="H94" s="441"/>
      <c r="I94" s="441"/>
      <c r="J94" s="92">
        <v>10</v>
      </c>
      <c r="K94" s="92">
        <v>1</v>
      </c>
      <c r="L94" s="93">
        <v>0</v>
      </c>
      <c r="M94" s="94">
        <v>0</v>
      </c>
      <c r="N94" s="95">
        <f t="shared" si="13"/>
        <v>100000</v>
      </c>
      <c r="O94" s="95">
        <f t="shared" si="13"/>
        <v>0</v>
      </c>
      <c r="P94" s="95">
        <f t="shared" si="13"/>
        <v>0</v>
      </c>
    </row>
    <row r="95" spans="1:16" ht="13.5" thickBot="1" x14ac:dyDescent="0.25">
      <c r="A95" s="89"/>
      <c r="B95" s="90"/>
      <c r="C95" s="91"/>
      <c r="D95" s="97"/>
      <c r="E95" s="97"/>
      <c r="F95" s="441" t="s">
        <v>205</v>
      </c>
      <c r="G95" s="441"/>
      <c r="H95" s="441"/>
      <c r="I95" s="441"/>
      <c r="J95" s="92">
        <v>10</v>
      </c>
      <c r="K95" s="92">
        <v>1</v>
      </c>
      <c r="L95" s="93">
        <v>6300000000</v>
      </c>
      <c r="M95" s="94">
        <v>0</v>
      </c>
      <c r="N95" s="95">
        <f>N97</f>
        <v>100000</v>
      </c>
      <c r="O95" s="95">
        <f>O97</f>
        <v>0</v>
      </c>
      <c r="P95" s="95">
        <f>P97</f>
        <v>0</v>
      </c>
    </row>
    <row r="96" spans="1:16" ht="13.5" thickBot="1" x14ac:dyDescent="0.25">
      <c r="A96" s="89"/>
      <c r="B96" s="90"/>
      <c r="C96" s="91"/>
      <c r="D96" s="97"/>
      <c r="E96" s="97"/>
      <c r="F96" s="441" t="s">
        <v>163</v>
      </c>
      <c r="G96" s="441"/>
      <c r="H96" s="441"/>
      <c r="I96" s="441"/>
      <c r="J96" s="92">
        <v>10</v>
      </c>
      <c r="K96" s="92">
        <v>1</v>
      </c>
      <c r="L96" s="93">
        <v>6340000000</v>
      </c>
      <c r="M96" s="94">
        <v>0</v>
      </c>
      <c r="N96" s="95">
        <f>N97</f>
        <v>100000</v>
      </c>
      <c r="O96" s="95">
        <f>O97</f>
        <v>0</v>
      </c>
      <c r="P96" s="95">
        <f>P97</f>
        <v>0</v>
      </c>
    </row>
    <row r="97" spans="1:16" ht="13.5" thickBot="1" x14ac:dyDescent="0.25">
      <c r="A97" s="89"/>
      <c r="B97" s="90"/>
      <c r="C97" s="91"/>
      <c r="D97" s="97"/>
      <c r="E97" s="97"/>
      <c r="F97" s="441" t="s">
        <v>185</v>
      </c>
      <c r="G97" s="441"/>
      <c r="H97" s="441"/>
      <c r="I97" s="441"/>
      <c r="J97" s="92">
        <v>10</v>
      </c>
      <c r="K97" s="92">
        <v>1</v>
      </c>
      <c r="L97" s="93">
        <v>6340500000</v>
      </c>
      <c r="M97" s="94">
        <v>0</v>
      </c>
      <c r="N97" s="95">
        <f>N99</f>
        <v>100000</v>
      </c>
      <c r="O97" s="95">
        <f>O99</f>
        <v>0</v>
      </c>
      <c r="P97" s="95">
        <f>P99</f>
        <v>0</v>
      </c>
    </row>
    <row r="98" spans="1:16" ht="13.5" thickBot="1" x14ac:dyDescent="0.25">
      <c r="A98" s="89"/>
      <c r="B98" s="90"/>
      <c r="C98" s="91"/>
      <c r="D98" s="97"/>
      <c r="E98" s="97"/>
      <c r="F98" s="438" t="s">
        <v>206</v>
      </c>
      <c r="G98" s="439"/>
      <c r="H98" s="439"/>
      <c r="I98" s="440"/>
      <c r="J98" s="92">
        <v>10</v>
      </c>
      <c r="K98" s="92">
        <v>1</v>
      </c>
      <c r="L98" s="93">
        <v>6340525050</v>
      </c>
      <c r="M98" s="94">
        <v>0</v>
      </c>
      <c r="N98" s="95">
        <f>N99</f>
        <v>100000</v>
      </c>
      <c r="O98" s="95">
        <f>O99</f>
        <v>0</v>
      </c>
      <c r="P98" s="95">
        <f>P99</f>
        <v>0</v>
      </c>
    </row>
    <row r="99" spans="1:16" ht="13.5" thickBot="1" x14ac:dyDescent="0.25">
      <c r="A99" s="89"/>
      <c r="B99" s="90"/>
      <c r="C99" s="91"/>
      <c r="D99" s="97"/>
      <c r="E99" s="97"/>
      <c r="F99" s="441" t="s">
        <v>207</v>
      </c>
      <c r="G99" s="441"/>
      <c r="H99" s="441"/>
      <c r="I99" s="441"/>
      <c r="J99" s="92">
        <v>10</v>
      </c>
      <c r="K99" s="92">
        <v>1</v>
      </c>
      <c r="L99" s="93">
        <v>6340525050</v>
      </c>
      <c r="M99" s="94">
        <v>310</v>
      </c>
      <c r="N99" s="95">
        <v>100000</v>
      </c>
      <c r="O99" s="95">
        <v>0</v>
      </c>
      <c r="P99" s="95">
        <v>0</v>
      </c>
    </row>
    <row r="100" spans="1:16" ht="13.5" thickBot="1" x14ac:dyDescent="0.25">
      <c r="A100" s="104"/>
      <c r="B100" s="104"/>
      <c r="C100" s="104"/>
      <c r="D100" s="104"/>
      <c r="E100" s="104"/>
      <c r="F100" s="442" t="s">
        <v>155</v>
      </c>
      <c r="G100" s="442"/>
      <c r="H100" s="442"/>
      <c r="I100" s="442"/>
      <c r="J100" s="92"/>
      <c r="K100" s="105"/>
      <c r="L100" s="106"/>
      <c r="M100" s="106"/>
      <c r="N100" s="88">
        <f>N11+N47+N55+N68+N75+N82+N93</f>
        <v>9155776.2400000002</v>
      </c>
      <c r="O100" s="88">
        <f>O11+O47+O55+O68+O75+O82+O93+O10</f>
        <v>8649426.1500000004</v>
      </c>
      <c r="P100" s="88">
        <f>P11+P47+P55+P68+P75+P82+P93+P10</f>
        <v>9132604.2699999996</v>
      </c>
    </row>
  </sheetData>
  <mergeCells count="99">
    <mergeCell ref="A6:P6"/>
    <mergeCell ref="M1:P1"/>
    <mergeCell ref="M2:P2"/>
    <mergeCell ref="M3:P3"/>
    <mergeCell ref="M4:P4"/>
    <mergeCell ref="J5:L5"/>
    <mergeCell ref="C19:I19"/>
    <mergeCell ref="A7:M7"/>
    <mergeCell ref="A9:I9"/>
    <mergeCell ref="F10:I10"/>
    <mergeCell ref="A11:I11"/>
    <mergeCell ref="C12:I12"/>
    <mergeCell ref="D13:I13"/>
    <mergeCell ref="F14:I14"/>
    <mergeCell ref="E15:I15"/>
    <mergeCell ref="E16:I16"/>
    <mergeCell ref="E17:I17"/>
    <mergeCell ref="E18:I18"/>
    <mergeCell ref="F31:I31"/>
    <mergeCell ref="F20:I20"/>
    <mergeCell ref="D21:I21"/>
    <mergeCell ref="E22:I22"/>
    <mergeCell ref="F23:I23"/>
    <mergeCell ref="F24:I24"/>
    <mergeCell ref="F25:I25"/>
    <mergeCell ref="F26:I26"/>
    <mergeCell ref="F27:I27"/>
    <mergeCell ref="F28:I28"/>
    <mergeCell ref="F29:I29"/>
    <mergeCell ref="F30:I30"/>
    <mergeCell ref="F43:I43"/>
    <mergeCell ref="F32:I32"/>
    <mergeCell ref="F33:I33"/>
    <mergeCell ref="F34:I34"/>
    <mergeCell ref="F35:I35"/>
    <mergeCell ref="F36:I36"/>
    <mergeCell ref="F37:I37"/>
    <mergeCell ref="F38:I38"/>
    <mergeCell ref="F39:I39"/>
    <mergeCell ref="F40:I40"/>
    <mergeCell ref="F41:I41"/>
    <mergeCell ref="F42:I42"/>
    <mergeCell ref="A55:I55"/>
    <mergeCell ref="F44:I44"/>
    <mergeCell ref="F45:I45"/>
    <mergeCell ref="F46:I46"/>
    <mergeCell ref="A47:I47"/>
    <mergeCell ref="C48:I48"/>
    <mergeCell ref="D49:I49"/>
    <mergeCell ref="F50:I50"/>
    <mergeCell ref="E51:I51"/>
    <mergeCell ref="F52:I52"/>
    <mergeCell ref="F53:I53"/>
    <mergeCell ref="F54:I54"/>
    <mergeCell ref="F67:I67"/>
    <mergeCell ref="C56:I56"/>
    <mergeCell ref="D57:I57"/>
    <mergeCell ref="F58:I58"/>
    <mergeCell ref="E59:I59"/>
    <mergeCell ref="F60:I60"/>
    <mergeCell ref="F61:I61"/>
    <mergeCell ref="F62:I62"/>
    <mergeCell ref="F63:I63"/>
    <mergeCell ref="F64:I64"/>
    <mergeCell ref="F65:I65"/>
    <mergeCell ref="F66:I66"/>
    <mergeCell ref="E79:I79"/>
    <mergeCell ref="A68:I68"/>
    <mergeCell ref="F69:I69"/>
    <mergeCell ref="C70:I70"/>
    <mergeCell ref="F71:I71"/>
    <mergeCell ref="D72:I72"/>
    <mergeCell ref="E73:I73"/>
    <mergeCell ref="F74:I74"/>
    <mergeCell ref="A75:I75"/>
    <mergeCell ref="C76:I76"/>
    <mergeCell ref="D77:I77"/>
    <mergeCell ref="F78:I78"/>
    <mergeCell ref="F91:I91"/>
    <mergeCell ref="F80:I80"/>
    <mergeCell ref="F81:I81"/>
    <mergeCell ref="A82:I82"/>
    <mergeCell ref="C83:I83"/>
    <mergeCell ref="D84:I84"/>
    <mergeCell ref="F85:I85"/>
    <mergeCell ref="E86:I86"/>
    <mergeCell ref="F87:I87"/>
    <mergeCell ref="F88:I88"/>
    <mergeCell ref="F89:I89"/>
    <mergeCell ref="E90:I90"/>
    <mergeCell ref="F98:I98"/>
    <mergeCell ref="F99:I99"/>
    <mergeCell ref="F100:I100"/>
    <mergeCell ref="F92:I92"/>
    <mergeCell ref="F93:I93"/>
    <mergeCell ref="F94:I94"/>
    <mergeCell ref="F95:I95"/>
    <mergeCell ref="F96:I96"/>
    <mergeCell ref="F97:I9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2"/>
  <sheetViews>
    <sheetView showGridLines="0" topLeftCell="J1" zoomScale="98" zoomScaleNormal="98" workbookViewId="0">
      <selection activeCell="J1" sqref="J1"/>
    </sheetView>
  </sheetViews>
  <sheetFormatPr defaultRowHeight="15" x14ac:dyDescent="0.2"/>
  <cols>
    <col min="1" max="1" width="1.42578125" style="109" hidden="1" customWidth="1"/>
    <col min="2" max="3" width="0.85546875" style="109" hidden="1" customWidth="1"/>
    <col min="4" max="4" width="0.28515625" style="109" hidden="1" customWidth="1"/>
    <col min="5" max="5" width="0.5703125" style="109" hidden="1" customWidth="1"/>
    <col min="6" max="6" width="0.7109375" style="109" hidden="1" customWidth="1"/>
    <col min="7" max="7" width="0.28515625" style="109" hidden="1" customWidth="1"/>
    <col min="8" max="8" width="0.5703125" style="109" hidden="1" customWidth="1"/>
    <col min="9" max="9" width="0.7109375" style="109" hidden="1" customWidth="1"/>
    <col min="10" max="10" width="30.85546875" style="109" customWidth="1"/>
    <col min="11" max="11" width="6.85546875" style="107" customWidth="1"/>
    <col min="12" max="12" width="0" style="107" hidden="1" customWidth="1"/>
    <col min="13" max="13" width="4.85546875" style="107" customWidth="1"/>
    <col min="14" max="14" width="3.85546875" style="107" customWidth="1"/>
    <col min="15" max="15" width="12.5703125" style="108" customWidth="1"/>
    <col min="16" max="16" width="4.7109375" style="108" customWidth="1"/>
    <col min="17" max="24" width="0" style="107" hidden="1" customWidth="1"/>
    <col min="25" max="25" width="13.5703125" style="107" customWidth="1"/>
    <col min="26" max="26" width="12.5703125" style="107" customWidth="1"/>
    <col min="27" max="27" width="13.85546875" style="107" customWidth="1"/>
    <col min="28" max="28" width="10.42578125" style="107" customWidth="1"/>
    <col min="29" max="29" width="21.28515625" style="107" customWidth="1"/>
    <col min="30" max="30" width="0.28515625" style="107" customWidth="1"/>
    <col min="31" max="16384" width="9.140625" style="107"/>
  </cols>
  <sheetData>
    <row r="1" spans="1:31" x14ac:dyDescent="0.2">
      <c r="B1" s="266"/>
      <c r="C1" s="266"/>
      <c r="D1" s="266"/>
      <c r="E1" s="266"/>
      <c r="F1" s="266"/>
      <c r="G1" s="266"/>
      <c r="H1" s="266"/>
      <c r="I1" s="266"/>
      <c r="J1" s="266"/>
      <c r="K1" s="112"/>
      <c r="L1" s="112"/>
      <c r="M1" s="112"/>
      <c r="N1" s="112"/>
      <c r="O1" s="265"/>
      <c r="P1" s="265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</row>
    <row r="2" spans="1:31" x14ac:dyDescent="0.2">
      <c r="A2" s="271"/>
      <c r="B2" s="270"/>
      <c r="C2" s="270"/>
      <c r="D2" s="270"/>
      <c r="E2" s="270"/>
      <c r="F2" s="270"/>
      <c r="G2" s="270"/>
      <c r="H2" s="270"/>
      <c r="I2" s="270"/>
      <c r="J2" s="270" t="s">
        <v>248</v>
      </c>
      <c r="K2" s="112"/>
      <c r="L2" s="112"/>
      <c r="M2" s="112"/>
      <c r="N2" s="112"/>
      <c r="O2" s="265"/>
      <c r="P2" s="265"/>
      <c r="Q2" s="112"/>
      <c r="R2" s="112"/>
      <c r="S2" s="112"/>
      <c r="T2" s="112"/>
      <c r="U2" s="112"/>
      <c r="V2" s="112"/>
      <c r="W2" s="112"/>
      <c r="X2" s="112"/>
      <c r="Y2" s="269"/>
      <c r="Z2" s="465"/>
      <c r="AA2" s="465"/>
      <c r="AB2" s="112" t="s">
        <v>247</v>
      </c>
    </row>
    <row r="3" spans="1:31" ht="17.25" customHeight="1" x14ac:dyDescent="0.25">
      <c r="B3" s="266"/>
      <c r="C3" s="266"/>
      <c r="D3" s="266"/>
      <c r="E3" s="266"/>
      <c r="F3" s="266"/>
      <c r="G3" s="266"/>
      <c r="H3" s="266"/>
      <c r="I3" s="266"/>
      <c r="J3" s="266"/>
      <c r="K3" s="112"/>
      <c r="L3" s="112"/>
      <c r="M3" s="112"/>
      <c r="N3" s="112"/>
      <c r="O3" s="268"/>
      <c r="P3" s="265"/>
      <c r="Q3" s="112"/>
      <c r="R3" s="112"/>
      <c r="S3" s="112"/>
      <c r="T3" s="112"/>
      <c r="U3" s="112"/>
      <c r="V3" s="112"/>
      <c r="W3" s="112"/>
      <c r="X3" s="112"/>
      <c r="Y3" s="479" t="s">
        <v>246</v>
      </c>
      <c r="Z3" s="479"/>
      <c r="AA3" s="479"/>
      <c r="AB3" s="263"/>
      <c r="AC3" s="263"/>
      <c r="AD3" s="263"/>
      <c r="AE3" s="263"/>
    </row>
    <row r="4" spans="1:31" ht="35.25" customHeight="1" x14ac:dyDescent="0.2">
      <c r="B4" s="266"/>
      <c r="C4" s="266"/>
      <c r="D4" s="266"/>
      <c r="E4" s="266"/>
      <c r="F4" s="266"/>
      <c r="G4" s="266"/>
      <c r="H4" s="266"/>
      <c r="I4" s="266"/>
      <c r="J4" s="266"/>
      <c r="K4" s="112"/>
      <c r="L4" s="112"/>
      <c r="M4" s="112"/>
      <c r="N4" s="112"/>
      <c r="O4" s="267"/>
      <c r="P4" s="265"/>
      <c r="Q4" s="112"/>
      <c r="R4" s="112"/>
      <c r="S4" s="112"/>
      <c r="T4" s="112"/>
      <c r="U4" s="112"/>
      <c r="V4" s="112"/>
      <c r="W4" s="112"/>
      <c r="X4" s="112"/>
      <c r="Y4" s="489" t="s">
        <v>245</v>
      </c>
      <c r="Z4" s="489"/>
      <c r="AA4" s="489"/>
      <c r="AB4" s="263"/>
      <c r="AC4" s="263"/>
      <c r="AD4" s="263"/>
      <c r="AE4" s="263"/>
    </row>
    <row r="5" spans="1:31" ht="35.25" customHeight="1" x14ac:dyDescent="0.2">
      <c r="B5" s="266"/>
      <c r="C5" s="266"/>
      <c r="D5" s="266"/>
      <c r="E5" s="266"/>
      <c r="F5" s="266"/>
      <c r="G5" s="266"/>
      <c r="H5" s="266"/>
      <c r="I5" s="266"/>
      <c r="J5" s="266"/>
      <c r="K5" s="112"/>
      <c r="L5" s="112"/>
      <c r="M5" s="490" t="s">
        <v>126</v>
      </c>
      <c r="N5" s="490"/>
      <c r="O5" s="490"/>
      <c r="P5" s="265"/>
      <c r="Q5" s="112"/>
      <c r="R5" s="112"/>
      <c r="S5" s="112"/>
      <c r="T5" s="112"/>
      <c r="U5" s="112"/>
      <c r="V5" s="112"/>
      <c r="W5" s="112"/>
      <c r="X5" s="112"/>
      <c r="Y5" s="264"/>
      <c r="Z5" s="264"/>
      <c r="AA5" s="264"/>
      <c r="AB5" s="263"/>
      <c r="AC5" s="263"/>
      <c r="AD5" s="263"/>
      <c r="AE5" s="263"/>
    </row>
    <row r="6" spans="1:31" ht="30.75" customHeight="1" x14ac:dyDescent="0.25">
      <c r="B6" s="262" t="s">
        <v>244</v>
      </c>
      <c r="C6" s="261"/>
      <c r="D6" s="261"/>
      <c r="E6" s="261"/>
      <c r="F6" s="261"/>
      <c r="G6" s="261"/>
      <c r="H6" s="261"/>
      <c r="I6" s="261"/>
      <c r="J6" s="485" t="s">
        <v>243</v>
      </c>
      <c r="K6" s="486"/>
      <c r="L6" s="486"/>
      <c r="M6" s="486"/>
      <c r="N6" s="486"/>
      <c r="O6" s="486"/>
      <c r="P6" s="486"/>
      <c r="Q6" s="486"/>
      <c r="R6" s="486"/>
      <c r="S6" s="486"/>
      <c r="T6" s="486"/>
      <c r="U6" s="486"/>
      <c r="V6" s="486"/>
      <c r="W6" s="486"/>
      <c r="X6" s="486"/>
      <c r="Y6" s="486"/>
      <c r="Z6" s="486"/>
      <c r="AA6" s="486"/>
    </row>
    <row r="7" spans="1:31" ht="15.75" customHeight="1" x14ac:dyDescent="0.2">
      <c r="B7" s="260" t="s">
        <v>242</v>
      </c>
      <c r="C7" s="260"/>
      <c r="D7" s="260"/>
      <c r="E7" s="260"/>
      <c r="F7" s="260"/>
      <c r="G7" s="260"/>
      <c r="H7" s="260"/>
      <c r="I7" s="260"/>
      <c r="J7" s="487" t="s">
        <v>241</v>
      </c>
      <c r="K7" s="487"/>
      <c r="L7" s="487"/>
      <c r="M7" s="487"/>
      <c r="N7" s="487"/>
      <c r="O7" s="487"/>
      <c r="P7" s="487"/>
      <c r="Q7" s="487"/>
      <c r="R7" s="487"/>
      <c r="S7" s="487"/>
      <c r="T7" s="487"/>
      <c r="U7" s="487"/>
      <c r="V7" s="487"/>
      <c r="W7" s="487"/>
      <c r="X7" s="487"/>
      <c r="Y7" s="487"/>
      <c r="Z7" s="487"/>
      <c r="AA7" s="487"/>
    </row>
    <row r="8" spans="1:31" ht="12.75" customHeight="1" x14ac:dyDescent="0.25">
      <c r="A8" s="115"/>
      <c r="B8" s="258"/>
      <c r="C8" s="258"/>
      <c r="D8" s="258"/>
      <c r="E8" s="258"/>
      <c r="F8" s="258"/>
      <c r="G8" s="258"/>
      <c r="H8" s="258"/>
      <c r="I8" s="258"/>
      <c r="J8" s="259"/>
      <c r="K8" s="258"/>
      <c r="L8" s="258"/>
      <c r="M8" s="258"/>
      <c r="N8" s="258"/>
      <c r="O8" s="258"/>
      <c r="P8" s="258"/>
      <c r="Q8" s="258"/>
      <c r="R8" s="258"/>
      <c r="S8" s="258"/>
      <c r="T8" s="258"/>
      <c r="U8" s="258"/>
      <c r="V8" s="36"/>
      <c r="W8" s="36"/>
      <c r="X8" s="113"/>
      <c r="Y8" s="113"/>
      <c r="Z8" s="113"/>
      <c r="AA8" s="113"/>
      <c r="AB8" s="110"/>
    </row>
    <row r="9" spans="1:31" ht="18" customHeight="1" x14ac:dyDescent="0.2">
      <c r="A9" s="115"/>
      <c r="B9" s="488"/>
      <c r="C9" s="488"/>
      <c r="D9" s="488"/>
      <c r="E9" s="488"/>
      <c r="F9" s="488"/>
      <c r="G9" s="488"/>
      <c r="H9" s="488"/>
      <c r="I9" s="488"/>
      <c r="J9" s="488"/>
      <c r="K9" s="488"/>
      <c r="L9" s="488"/>
      <c r="M9" s="488"/>
      <c r="N9" s="488"/>
      <c r="O9" s="488"/>
      <c r="P9" s="488"/>
      <c r="Q9" s="488"/>
      <c r="R9" s="488"/>
      <c r="S9" s="488"/>
      <c r="T9" s="488"/>
      <c r="U9" s="488"/>
      <c r="V9" s="36"/>
      <c r="W9" s="36"/>
      <c r="X9" s="113"/>
      <c r="Y9" s="113"/>
      <c r="Z9" s="113"/>
      <c r="AA9" s="113"/>
      <c r="AB9" s="110"/>
    </row>
    <row r="10" spans="1:31" ht="25.5" customHeight="1" x14ac:dyDescent="0.2">
      <c r="A10" s="257"/>
      <c r="B10" s="251"/>
      <c r="C10" s="256" t="s">
        <v>129</v>
      </c>
      <c r="D10" s="255"/>
      <c r="E10" s="255"/>
      <c r="F10" s="255"/>
      <c r="G10" s="255"/>
      <c r="H10" s="255"/>
      <c r="I10" s="255"/>
      <c r="J10" s="255"/>
      <c r="K10" s="254"/>
      <c r="L10" s="254"/>
      <c r="M10" s="252"/>
      <c r="N10" s="252"/>
      <c r="O10" s="252"/>
      <c r="P10" s="252"/>
      <c r="Q10" s="253"/>
      <c r="R10" s="252"/>
      <c r="S10" s="252"/>
      <c r="T10" s="132"/>
      <c r="U10" s="251"/>
      <c r="V10" s="36"/>
      <c r="W10" s="36"/>
      <c r="X10" s="113"/>
      <c r="Y10" s="113"/>
      <c r="Z10" s="113"/>
      <c r="AA10" s="113" t="s">
        <v>240</v>
      </c>
      <c r="AB10" s="110"/>
    </row>
    <row r="11" spans="1:31" ht="36.75" customHeight="1" x14ac:dyDescent="0.2">
      <c r="A11" s="115"/>
      <c r="B11" s="480" t="s">
        <v>161</v>
      </c>
      <c r="C11" s="480"/>
      <c r="D11" s="480"/>
      <c r="E11" s="480"/>
      <c r="F11" s="480"/>
      <c r="G11" s="480"/>
      <c r="H11" s="480"/>
      <c r="I11" s="480"/>
      <c r="J11" s="480"/>
      <c r="K11" s="48" t="s">
        <v>239</v>
      </c>
      <c r="L11" s="48" t="s">
        <v>238</v>
      </c>
      <c r="M11" s="48" t="s">
        <v>131</v>
      </c>
      <c r="N11" s="48" t="s">
        <v>132</v>
      </c>
      <c r="O11" s="250" t="s">
        <v>237</v>
      </c>
      <c r="P11" s="250" t="s">
        <v>236</v>
      </c>
      <c r="Q11" s="48" t="s">
        <v>235</v>
      </c>
      <c r="R11" s="249" t="s">
        <v>234</v>
      </c>
      <c r="S11" s="48" t="s">
        <v>233</v>
      </c>
      <c r="T11" s="48" t="s">
        <v>232</v>
      </c>
      <c r="U11" s="48" t="s">
        <v>231</v>
      </c>
      <c r="V11" s="48" t="s">
        <v>230</v>
      </c>
      <c r="W11" s="48" t="s">
        <v>229</v>
      </c>
      <c r="X11" s="248"/>
      <c r="Y11" s="248">
        <v>2025</v>
      </c>
      <c r="Z11" s="248">
        <v>2026</v>
      </c>
      <c r="AA11" s="48">
        <v>2027</v>
      </c>
      <c r="AB11" s="234" t="s">
        <v>129</v>
      </c>
    </row>
    <row r="12" spans="1:31" ht="36.75" customHeight="1" x14ac:dyDescent="0.2">
      <c r="A12" s="115"/>
      <c r="B12" s="247"/>
      <c r="C12" s="247"/>
      <c r="D12" s="247"/>
      <c r="E12" s="247"/>
      <c r="F12" s="247"/>
      <c r="G12" s="247"/>
      <c r="H12" s="247"/>
      <c r="I12" s="247"/>
      <c r="J12" s="246" t="s">
        <v>135</v>
      </c>
      <c r="K12" s="245">
        <v>0</v>
      </c>
      <c r="L12" s="244"/>
      <c r="M12" s="243">
        <v>0</v>
      </c>
      <c r="N12" s="243">
        <v>0</v>
      </c>
      <c r="O12" s="242">
        <v>0</v>
      </c>
      <c r="P12" s="241">
        <v>0</v>
      </c>
      <c r="Q12" s="238"/>
      <c r="R12" s="240"/>
      <c r="S12" s="239"/>
      <c r="T12" s="239"/>
      <c r="U12" s="239"/>
      <c r="V12" s="239"/>
      <c r="W12" s="238"/>
      <c r="X12" s="237"/>
      <c r="Y12" s="236">
        <v>0</v>
      </c>
      <c r="Z12" s="236">
        <v>211425</v>
      </c>
      <c r="AA12" s="235">
        <v>446650</v>
      </c>
      <c r="AB12" s="234"/>
    </row>
    <row r="13" spans="1:31" ht="27" customHeight="1" x14ac:dyDescent="0.2">
      <c r="A13" s="185"/>
      <c r="B13" s="481" t="s">
        <v>228</v>
      </c>
      <c r="C13" s="482"/>
      <c r="D13" s="482"/>
      <c r="E13" s="482"/>
      <c r="F13" s="482"/>
      <c r="G13" s="482"/>
      <c r="H13" s="482"/>
      <c r="I13" s="482"/>
      <c r="J13" s="483"/>
      <c r="K13" s="233">
        <v>133</v>
      </c>
      <c r="L13" s="232">
        <v>0</v>
      </c>
      <c r="M13" s="231">
        <v>0</v>
      </c>
      <c r="N13" s="231">
        <v>0</v>
      </c>
      <c r="O13" s="230">
        <v>0</v>
      </c>
      <c r="P13" s="229">
        <v>0</v>
      </c>
      <c r="Q13" s="228"/>
      <c r="R13" s="227">
        <v>0</v>
      </c>
      <c r="S13" s="484"/>
      <c r="T13" s="484"/>
      <c r="U13" s="484"/>
      <c r="V13" s="484"/>
      <c r="W13" s="226">
        <v>0</v>
      </c>
      <c r="X13" s="225">
        <v>0</v>
      </c>
      <c r="Y13" s="224">
        <f>Y14+Y59+Y70+Y85+Y94+Y102+Y115</f>
        <v>9155776.2400000002</v>
      </c>
      <c r="Z13" s="224">
        <f>Z14+Z59+Z70+Z85+Z94+Z102+Z115</f>
        <v>8438001.1500000004</v>
      </c>
      <c r="AA13" s="223">
        <f>AA14+AA59+AA70+AA85+AA94+AA102+AA115</f>
        <v>8685954.2699999996</v>
      </c>
      <c r="AB13" s="154" t="s">
        <v>129</v>
      </c>
    </row>
    <row r="14" spans="1:31" ht="25.5" customHeight="1" x14ac:dyDescent="0.2">
      <c r="A14" s="185"/>
      <c r="B14" s="460" t="s">
        <v>136</v>
      </c>
      <c r="C14" s="460"/>
      <c r="D14" s="460"/>
      <c r="E14" s="460"/>
      <c r="F14" s="460"/>
      <c r="G14" s="460"/>
      <c r="H14" s="460"/>
      <c r="I14" s="460"/>
      <c r="J14" s="461"/>
      <c r="K14" s="158">
        <v>133</v>
      </c>
      <c r="L14" s="174">
        <v>100</v>
      </c>
      <c r="M14" s="187">
        <v>1</v>
      </c>
      <c r="N14" s="187">
        <v>0</v>
      </c>
      <c r="O14" s="160">
        <v>0</v>
      </c>
      <c r="P14" s="52">
        <v>0</v>
      </c>
      <c r="Q14" s="171"/>
      <c r="R14" s="170">
        <v>0</v>
      </c>
      <c r="S14" s="456"/>
      <c r="T14" s="456"/>
      <c r="U14" s="456"/>
      <c r="V14" s="456"/>
      <c r="W14" s="169">
        <v>0</v>
      </c>
      <c r="X14" s="168">
        <v>0</v>
      </c>
      <c r="Y14" s="186">
        <f>Y15+Y23+Y41+Y47+Y52</f>
        <v>3914408</v>
      </c>
      <c r="Z14" s="186">
        <f>Z15+Z23+Z41+Z47+Z52</f>
        <v>3443275</v>
      </c>
      <c r="AA14" s="53">
        <f>AA15+AA23+AA41+AA47+AA52</f>
        <v>3401050</v>
      </c>
      <c r="AB14" s="154" t="s">
        <v>129</v>
      </c>
    </row>
    <row r="15" spans="1:31" ht="39" customHeight="1" x14ac:dyDescent="0.2">
      <c r="A15" s="185"/>
      <c r="B15" s="184"/>
      <c r="C15" s="189"/>
      <c r="D15" s="476" t="s">
        <v>137</v>
      </c>
      <c r="E15" s="477"/>
      <c r="F15" s="477"/>
      <c r="G15" s="477"/>
      <c r="H15" s="477"/>
      <c r="I15" s="477"/>
      <c r="J15" s="478"/>
      <c r="K15" s="158">
        <v>133</v>
      </c>
      <c r="L15" s="174">
        <v>102</v>
      </c>
      <c r="M15" s="187">
        <v>1</v>
      </c>
      <c r="N15" s="187">
        <v>2</v>
      </c>
      <c r="O15" s="160">
        <v>0</v>
      </c>
      <c r="P15" s="52">
        <v>0</v>
      </c>
      <c r="Q15" s="171"/>
      <c r="R15" s="170">
        <v>0</v>
      </c>
      <c r="S15" s="456"/>
      <c r="T15" s="456"/>
      <c r="U15" s="456"/>
      <c r="V15" s="456"/>
      <c r="W15" s="169">
        <v>0</v>
      </c>
      <c r="X15" s="168">
        <v>0</v>
      </c>
      <c r="Y15" s="186">
        <f>Y18</f>
        <v>1016824</v>
      </c>
      <c r="Z15" s="186">
        <f>Z18</f>
        <v>1016824</v>
      </c>
      <c r="AA15" s="157">
        <f>AA18</f>
        <v>1016824</v>
      </c>
      <c r="AB15" s="154" t="s">
        <v>129</v>
      </c>
    </row>
    <row r="16" spans="1:31" ht="60" customHeight="1" x14ac:dyDescent="0.2">
      <c r="A16" s="185"/>
      <c r="B16" s="184"/>
      <c r="C16" s="189"/>
      <c r="D16" s="222"/>
      <c r="E16" s="159"/>
      <c r="F16" s="159"/>
      <c r="G16" s="159"/>
      <c r="H16" s="159"/>
      <c r="I16" s="159"/>
      <c r="J16" s="159" t="s">
        <v>210</v>
      </c>
      <c r="K16" s="158">
        <v>133</v>
      </c>
      <c r="L16" s="174"/>
      <c r="M16" s="187">
        <v>1</v>
      </c>
      <c r="N16" s="187">
        <v>2</v>
      </c>
      <c r="O16" s="160">
        <v>6300000000</v>
      </c>
      <c r="P16" s="52">
        <v>0</v>
      </c>
      <c r="Q16" s="171"/>
      <c r="R16" s="170"/>
      <c r="S16" s="123"/>
      <c r="T16" s="123"/>
      <c r="U16" s="123"/>
      <c r="V16" s="123"/>
      <c r="W16" s="169"/>
      <c r="X16" s="168"/>
      <c r="Y16" s="186">
        <f>Y18</f>
        <v>1016824</v>
      </c>
      <c r="Z16" s="186">
        <f>Z18</f>
        <v>1016824</v>
      </c>
      <c r="AA16" s="157">
        <f>AA18</f>
        <v>1016824</v>
      </c>
      <c r="AB16" s="154"/>
    </row>
    <row r="17" spans="1:28" ht="25.5" customHeight="1" x14ac:dyDescent="0.2">
      <c r="A17" s="185"/>
      <c r="B17" s="184"/>
      <c r="C17" s="189"/>
      <c r="D17" s="222"/>
      <c r="E17" s="159"/>
      <c r="F17" s="159"/>
      <c r="G17" s="159"/>
      <c r="H17" s="159"/>
      <c r="I17" s="159"/>
      <c r="J17" s="159" t="s">
        <v>163</v>
      </c>
      <c r="K17" s="158">
        <v>133</v>
      </c>
      <c r="L17" s="174"/>
      <c r="M17" s="187">
        <v>1</v>
      </c>
      <c r="N17" s="187">
        <v>2</v>
      </c>
      <c r="O17" s="160">
        <v>6340000000</v>
      </c>
      <c r="P17" s="52">
        <v>0</v>
      </c>
      <c r="Q17" s="171"/>
      <c r="R17" s="170"/>
      <c r="S17" s="123"/>
      <c r="T17" s="123"/>
      <c r="U17" s="123"/>
      <c r="V17" s="123"/>
      <c r="W17" s="169"/>
      <c r="X17" s="168"/>
      <c r="Y17" s="186">
        <f t="shared" ref="Y17:AA19" si="0">Y18</f>
        <v>1016824</v>
      </c>
      <c r="Z17" s="186">
        <f t="shared" si="0"/>
        <v>1016824</v>
      </c>
      <c r="AA17" s="157">
        <f t="shared" si="0"/>
        <v>1016824</v>
      </c>
      <c r="AB17" s="154"/>
    </row>
    <row r="18" spans="1:28" ht="27" customHeight="1" x14ac:dyDescent="0.25">
      <c r="A18" s="185"/>
      <c r="B18" s="184"/>
      <c r="C18" s="144"/>
      <c r="D18" s="188"/>
      <c r="E18" s="221"/>
      <c r="F18" s="141"/>
      <c r="G18" s="141"/>
      <c r="H18" s="141"/>
      <c r="I18" s="141"/>
      <c r="J18" s="221" t="s">
        <v>176</v>
      </c>
      <c r="K18" s="138">
        <v>133</v>
      </c>
      <c r="L18" s="174"/>
      <c r="M18" s="173">
        <v>1</v>
      </c>
      <c r="N18" s="173">
        <v>2</v>
      </c>
      <c r="O18" s="172">
        <v>6340500000</v>
      </c>
      <c r="P18" s="59">
        <v>0</v>
      </c>
      <c r="Q18" s="171"/>
      <c r="R18" s="170"/>
      <c r="S18" s="136"/>
      <c r="T18" s="136"/>
      <c r="U18" s="136"/>
      <c r="V18" s="136"/>
      <c r="W18" s="169"/>
      <c r="X18" s="168"/>
      <c r="Y18" s="167">
        <f t="shared" si="0"/>
        <v>1016824</v>
      </c>
      <c r="Z18" s="167">
        <f t="shared" si="0"/>
        <v>1016824</v>
      </c>
      <c r="AA18" s="133">
        <f t="shared" si="0"/>
        <v>1016824</v>
      </c>
      <c r="AB18" s="154"/>
    </row>
    <row r="19" spans="1:28" ht="16.5" customHeight="1" x14ac:dyDescent="0.25">
      <c r="A19" s="185"/>
      <c r="B19" s="184"/>
      <c r="C19" s="144"/>
      <c r="D19" s="143"/>
      <c r="E19" s="183"/>
      <c r="F19" s="468" t="s">
        <v>165</v>
      </c>
      <c r="G19" s="468"/>
      <c r="H19" s="468"/>
      <c r="I19" s="468"/>
      <c r="J19" s="469"/>
      <c r="K19" s="138">
        <v>133</v>
      </c>
      <c r="L19" s="174">
        <v>102</v>
      </c>
      <c r="M19" s="173">
        <v>1</v>
      </c>
      <c r="N19" s="173">
        <v>2</v>
      </c>
      <c r="O19" s="172">
        <v>6340510010</v>
      </c>
      <c r="P19" s="59">
        <v>0</v>
      </c>
      <c r="Q19" s="171"/>
      <c r="R19" s="170">
        <v>0</v>
      </c>
      <c r="S19" s="459"/>
      <c r="T19" s="459"/>
      <c r="U19" s="459"/>
      <c r="V19" s="459"/>
      <c r="W19" s="169">
        <v>0</v>
      </c>
      <c r="X19" s="168">
        <v>0</v>
      </c>
      <c r="Y19" s="167">
        <f t="shared" si="0"/>
        <v>1016824</v>
      </c>
      <c r="Z19" s="167">
        <f t="shared" si="0"/>
        <v>1016824</v>
      </c>
      <c r="AA19" s="133">
        <f t="shared" si="0"/>
        <v>1016824</v>
      </c>
      <c r="AB19" s="154" t="s">
        <v>129</v>
      </c>
    </row>
    <row r="20" spans="1:28" ht="36" customHeight="1" x14ac:dyDescent="0.25">
      <c r="A20" s="185"/>
      <c r="B20" s="184"/>
      <c r="C20" s="144"/>
      <c r="D20" s="143"/>
      <c r="E20" s="183"/>
      <c r="F20" s="183"/>
      <c r="G20" s="142"/>
      <c r="H20" s="142"/>
      <c r="I20" s="142"/>
      <c r="J20" s="183" t="s">
        <v>166</v>
      </c>
      <c r="K20" s="138">
        <v>133</v>
      </c>
      <c r="L20" s="174"/>
      <c r="M20" s="173">
        <v>1</v>
      </c>
      <c r="N20" s="173">
        <v>2</v>
      </c>
      <c r="O20" s="172">
        <v>6340510010</v>
      </c>
      <c r="P20" s="59">
        <v>120</v>
      </c>
      <c r="Q20" s="171"/>
      <c r="R20" s="170"/>
      <c r="S20" s="136"/>
      <c r="T20" s="136"/>
      <c r="U20" s="136"/>
      <c r="V20" s="136"/>
      <c r="W20" s="169"/>
      <c r="X20" s="168"/>
      <c r="Y20" s="167">
        <f>Y21+Y22</f>
        <v>1016824</v>
      </c>
      <c r="Z20" s="167">
        <f>Z21+Z22</f>
        <v>1016824</v>
      </c>
      <c r="AA20" s="133">
        <f>AA21+AA22</f>
        <v>1016824</v>
      </c>
      <c r="AB20" s="154"/>
    </row>
    <row r="21" spans="1:28" ht="29.25" customHeight="1" x14ac:dyDescent="0.25">
      <c r="A21" s="185"/>
      <c r="B21" s="184"/>
      <c r="C21" s="144"/>
      <c r="D21" s="143"/>
      <c r="E21" s="183"/>
      <c r="F21" s="183"/>
      <c r="G21" s="142"/>
      <c r="H21" s="142"/>
      <c r="I21" s="142"/>
      <c r="J21" s="183" t="s">
        <v>221</v>
      </c>
      <c r="K21" s="138">
        <v>133</v>
      </c>
      <c r="L21" s="174"/>
      <c r="M21" s="173">
        <v>1</v>
      </c>
      <c r="N21" s="173">
        <v>2</v>
      </c>
      <c r="O21" s="172">
        <v>6340510010</v>
      </c>
      <c r="P21" s="59">
        <v>121</v>
      </c>
      <c r="Q21" s="171"/>
      <c r="R21" s="170"/>
      <c r="S21" s="136"/>
      <c r="T21" s="136"/>
      <c r="U21" s="136"/>
      <c r="V21" s="136"/>
      <c r="W21" s="169"/>
      <c r="X21" s="168"/>
      <c r="Y21" s="167">
        <v>780970</v>
      </c>
      <c r="Z21" s="167">
        <v>780970</v>
      </c>
      <c r="AA21" s="133">
        <v>780970</v>
      </c>
      <c r="AB21" s="154"/>
    </row>
    <row r="22" spans="1:28" ht="63" customHeight="1" x14ac:dyDescent="0.25">
      <c r="A22" s="185"/>
      <c r="B22" s="184"/>
      <c r="C22" s="144"/>
      <c r="D22" s="143"/>
      <c r="E22" s="142"/>
      <c r="F22" s="183"/>
      <c r="G22" s="468" t="s">
        <v>220</v>
      </c>
      <c r="H22" s="468"/>
      <c r="I22" s="468"/>
      <c r="J22" s="469"/>
      <c r="K22" s="138">
        <v>133</v>
      </c>
      <c r="L22" s="174">
        <v>102</v>
      </c>
      <c r="M22" s="173">
        <v>1</v>
      </c>
      <c r="N22" s="173">
        <v>2</v>
      </c>
      <c r="O22" s="172">
        <v>6340510010</v>
      </c>
      <c r="P22" s="59">
        <v>129</v>
      </c>
      <c r="Q22" s="171"/>
      <c r="R22" s="170">
        <v>10000</v>
      </c>
      <c r="S22" s="459"/>
      <c r="T22" s="459"/>
      <c r="U22" s="459"/>
      <c r="V22" s="459"/>
      <c r="W22" s="169">
        <v>0</v>
      </c>
      <c r="X22" s="168">
        <v>0</v>
      </c>
      <c r="Y22" s="167">
        <v>235854</v>
      </c>
      <c r="Z22" s="167">
        <v>235854</v>
      </c>
      <c r="AA22" s="133">
        <v>235854</v>
      </c>
      <c r="AB22" s="154" t="s">
        <v>129</v>
      </c>
    </row>
    <row r="23" spans="1:28" s="218" customFormat="1" ht="72.75" customHeight="1" x14ac:dyDescent="0.2">
      <c r="A23" s="220"/>
      <c r="B23" s="184"/>
      <c r="C23" s="189"/>
      <c r="D23" s="143"/>
      <c r="E23" s="143"/>
      <c r="F23" s="188"/>
      <c r="G23" s="143"/>
      <c r="H23" s="143"/>
      <c r="I23" s="143"/>
      <c r="J23" s="188" t="s">
        <v>138</v>
      </c>
      <c r="K23" s="158">
        <v>133</v>
      </c>
      <c r="L23" s="214"/>
      <c r="M23" s="187">
        <v>1</v>
      </c>
      <c r="N23" s="187">
        <v>4</v>
      </c>
      <c r="O23" s="160">
        <v>0</v>
      </c>
      <c r="P23" s="52">
        <v>0</v>
      </c>
      <c r="Q23" s="213"/>
      <c r="R23" s="212"/>
      <c r="S23" s="123"/>
      <c r="T23" s="123"/>
      <c r="U23" s="123"/>
      <c r="V23" s="123"/>
      <c r="W23" s="211"/>
      <c r="X23" s="210"/>
      <c r="Y23" s="186">
        <f>Y26</f>
        <v>2832461</v>
      </c>
      <c r="Z23" s="186">
        <f>Z26</f>
        <v>2376328</v>
      </c>
      <c r="AA23" s="53">
        <f>AA26</f>
        <v>2334103</v>
      </c>
      <c r="AB23" s="219"/>
    </row>
    <row r="24" spans="1:28" s="218" customFormat="1" ht="72.75" customHeight="1" x14ac:dyDescent="0.2">
      <c r="A24" s="220"/>
      <c r="B24" s="184"/>
      <c r="C24" s="189"/>
      <c r="D24" s="188"/>
      <c r="E24" s="188"/>
      <c r="F24" s="191"/>
      <c r="G24" s="191"/>
      <c r="H24" s="191"/>
      <c r="I24" s="191"/>
      <c r="J24" s="159" t="s">
        <v>210</v>
      </c>
      <c r="K24" s="158">
        <v>133</v>
      </c>
      <c r="L24" s="214"/>
      <c r="M24" s="187">
        <v>1</v>
      </c>
      <c r="N24" s="187">
        <v>4</v>
      </c>
      <c r="O24" s="160">
        <v>6300000000</v>
      </c>
      <c r="P24" s="52">
        <v>0</v>
      </c>
      <c r="Q24" s="213"/>
      <c r="R24" s="212"/>
      <c r="S24" s="123"/>
      <c r="T24" s="123"/>
      <c r="U24" s="123"/>
      <c r="V24" s="123"/>
      <c r="W24" s="211"/>
      <c r="X24" s="210"/>
      <c r="Y24" s="186">
        <f>Y26</f>
        <v>2832461</v>
      </c>
      <c r="Z24" s="186">
        <f>Z26</f>
        <v>2376328</v>
      </c>
      <c r="AA24" s="53">
        <f>AA26</f>
        <v>2334103</v>
      </c>
      <c r="AB24" s="219"/>
    </row>
    <row r="25" spans="1:28" s="218" customFormat="1" ht="27.75" customHeight="1" x14ac:dyDescent="0.2">
      <c r="A25" s="220"/>
      <c r="B25" s="184"/>
      <c r="C25" s="189"/>
      <c r="D25" s="188"/>
      <c r="E25" s="188"/>
      <c r="F25" s="191"/>
      <c r="G25" s="191"/>
      <c r="H25" s="191"/>
      <c r="I25" s="191"/>
      <c r="J25" s="159" t="s">
        <v>163</v>
      </c>
      <c r="K25" s="158">
        <v>133</v>
      </c>
      <c r="L25" s="214"/>
      <c r="M25" s="187">
        <v>1</v>
      </c>
      <c r="N25" s="187">
        <v>4</v>
      </c>
      <c r="O25" s="160">
        <v>6340000000</v>
      </c>
      <c r="P25" s="52">
        <v>0</v>
      </c>
      <c r="Q25" s="213"/>
      <c r="R25" s="212"/>
      <c r="S25" s="123"/>
      <c r="T25" s="123"/>
      <c r="U25" s="123"/>
      <c r="V25" s="123"/>
      <c r="W25" s="211"/>
      <c r="X25" s="210"/>
      <c r="Y25" s="186">
        <f>Y26</f>
        <v>2832461</v>
      </c>
      <c r="Z25" s="186">
        <f>Z26</f>
        <v>2376328</v>
      </c>
      <c r="AA25" s="53">
        <f>AA26</f>
        <v>2334103</v>
      </c>
      <c r="AB25" s="219"/>
    </row>
    <row r="26" spans="1:28" ht="44.25" customHeight="1" x14ac:dyDescent="0.2">
      <c r="A26" s="185"/>
      <c r="B26" s="203"/>
      <c r="C26" s="202"/>
      <c r="D26" s="217"/>
      <c r="E26" s="419" t="s">
        <v>176</v>
      </c>
      <c r="F26" s="420"/>
      <c r="G26" s="420"/>
      <c r="H26" s="420"/>
      <c r="I26" s="420"/>
      <c r="J26" s="421"/>
      <c r="K26" s="138">
        <v>133</v>
      </c>
      <c r="L26" s="174">
        <v>104</v>
      </c>
      <c r="M26" s="173">
        <v>1</v>
      </c>
      <c r="N26" s="173">
        <v>4</v>
      </c>
      <c r="O26" s="172">
        <v>6340500000</v>
      </c>
      <c r="P26" s="59">
        <v>0</v>
      </c>
      <c r="Q26" s="171"/>
      <c r="R26" s="170">
        <v>0</v>
      </c>
      <c r="S26" s="459"/>
      <c r="T26" s="459"/>
      <c r="U26" s="459"/>
      <c r="V26" s="459"/>
      <c r="W26" s="169">
        <v>0</v>
      </c>
      <c r="X26" s="168">
        <v>0</v>
      </c>
      <c r="Y26" s="167">
        <f>Y27+Y38+Y40</f>
        <v>2832461</v>
      </c>
      <c r="Z26" s="167">
        <f>Z27+Z38+Z40</f>
        <v>2376328</v>
      </c>
      <c r="AA26" s="60">
        <f>AA27+AA38+AA40</f>
        <v>2334103</v>
      </c>
      <c r="AB26" s="154" t="s">
        <v>129</v>
      </c>
    </row>
    <row r="27" spans="1:28" ht="24" customHeight="1" x14ac:dyDescent="0.2">
      <c r="A27" s="185"/>
      <c r="B27" s="203"/>
      <c r="C27" s="202"/>
      <c r="D27" s="161"/>
      <c r="E27" s="175"/>
      <c r="F27" s="419" t="s">
        <v>167</v>
      </c>
      <c r="G27" s="420"/>
      <c r="H27" s="420"/>
      <c r="I27" s="420"/>
      <c r="J27" s="421"/>
      <c r="K27" s="138">
        <v>133</v>
      </c>
      <c r="L27" s="174">
        <v>104</v>
      </c>
      <c r="M27" s="173">
        <v>1</v>
      </c>
      <c r="N27" s="173">
        <v>4</v>
      </c>
      <c r="O27" s="172">
        <v>6340510020</v>
      </c>
      <c r="P27" s="59">
        <v>0</v>
      </c>
      <c r="Q27" s="171"/>
      <c r="R27" s="170">
        <v>0</v>
      </c>
      <c r="S27" s="459"/>
      <c r="T27" s="459"/>
      <c r="U27" s="459"/>
      <c r="V27" s="459"/>
      <c r="W27" s="169">
        <v>0</v>
      </c>
      <c r="X27" s="168">
        <v>0</v>
      </c>
      <c r="Y27" s="167">
        <f>Y28+Y32+Y35</f>
        <v>2757358</v>
      </c>
      <c r="Z27" s="167">
        <f>Z28+Z32+Z35</f>
        <v>2301225</v>
      </c>
      <c r="AA27" s="60">
        <f>AA28+AA32+AA35</f>
        <v>2259000</v>
      </c>
      <c r="AB27" s="154" t="s">
        <v>129</v>
      </c>
    </row>
    <row r="28" spans="1:28" ht="45.75" customHeight="1" x14ac:dyDescent="0.25">
      <c r="A28" s="185"/>
      <c r="B28" s="203"/>
      <c r="C28" s="202"/>
      <c r="D28" s="161"/>
      <c r="E28" s="140"/>
      <c r="F28" s="175"/>
      <c r="G28" s="419" t="s">
        <v>166</v>
      </c>
      <c r="H28" s="420"/>
      <c r="I28" s="420"/>
      <c r="J28" s="421"/>
      <c r="K28" s="138">
        <v>133</v>
      </c>
      <c r="L28" s="174">
        <v>104</v>
      </c>
      <c r="M28" s="173">
        <v>1</v>
      </c>
      <c r="N28" s="173">
        <v>4</v>
      </c>
      <c r="O28" s="172">
        <v>6340510020</v>
      </c>
      <c r="P28" s="59" t="s">
        <v>168</v>
      </c>
      <c r="Q28" s="171"/>
      <c r="R28" s="170">
        <v>10000</v>
      </c>
      <c r="S28" s="459"/>
      <c r="T28" s="459"/>
      <c r="U28" s="459"/>
      <c r="V28" s="459"/>
      <c r="W28" s="169">
        <v>0</v>
      </c>
      <c r="X28" s="168">
        <v>0</v>
      </c>
      <c r="Y28" s="167">
        <f>Y29+Y30+Y31</f>
        <v>2669100</v>
      </c>
      <c r="Z28" s="167">
        <f>Z29+Z31</f>
        <v>2280625</v>
      </c>
      <c r="AA28" s="133">
        <f>AA29+AA31</f>
        <v>2258400</v>
      </c>
      <c r="AB28" s="154" t="s">
        <v>129</v>
      </c>
    </row>
    <row r="29" spans="1:28" ht="30.75" customHeight="1" x14ac:dyDescent="0.25">
      <c r="A29" s="185"/>
      <c r="B29" s="203"/>
      <c r="C29" s="202"/>
      <c r="D29" s="161"/>
      <c r="E29" s="140"/>
      <c r="F29" s="175"/>
      <c r="G29" s="140"/>
      <c r="H29" s="140"/>
      <c r="I29" s="140"/>
      <c r="J29" s="175" t="s">
        <v>221</v>
      </c>
      <c r="K29" s="138">
        <v>133</v>
      </c>
      <c r="L29" s="174"/>
      <c r="M29" s="173">
        <v>1</v>
      </c>
      <c r="N29" s="173">
        <v>4</v>
      </c>
      <c r="O29" s="172">
        <v>6340510020</v>
      </c>
      <c r="P29" s="59">
        <v>121</v>
      </c>
      <c r="Q29" s="171"/>
      <c r="R29" s="170"/>
      <c r="S29" s="136"/>
      <c r="T29" s="136"/>
      <c r="U29" s="136"/>
      <c r="V29" s="136"/>
      <c r="W29" s="169"/>
      <c r="X29" s="168"/>
      <c r="Y29" s="167">
        <v>2050000</v>
      </c>
      <c r="Z29" s="167">
        <v>1751634</v>
      </c>
      <c r="AA29" s="133">
        <v>1734562</v>
      </c>
      <c r="AB29" s="154"/>
    </row>
    <row r="30" spans="1:28" ht="51.75" customHeight="1" x14ac:dyDescent="0.25">
      <c r="A30" s="185"/>
      <c r="B30" s="203"/>
      <c r="C30" s="202"/>
      <c r="D30" s="161"/>
      <c r="E30" s="140"/>
      <c r="F30" s="175"/>
      <c r="G30" s="140"/>
      <c r="H30" s="140"/>
      <c r="I30" s="140"/>
      <c r="J30" s="175" t="s">
        <v>227</v>
      </c>
      <c r="K30" s="138">
        <v>133</v>
      </c>
      <c r="L30" s="174"/>
      <c r="M30" s="173">
        <v>1</v>
      </c>
      <c r="N30" s="173">
        <v>4</v>
      </c>
      <c r="O30" s="172">
        <v>6340510020</v>
      </c>
      <c r="P30" s="59">
        <v>122</v>
      </c>
      <c r="Q30" s="171"/>
      <c r="R30" s="170"/>
      <c r="S30" s="136"/>
      <c r="T30" s="136"/>
      <c r="U30" s="136"/>
      <c r="V30" s="136"/>
      <c r="W30" s="169"/>
      <c r="X30" s="168"/>
      <c r="Y30" s="167">
        <v>0</v>
      </c>
      <c r="Z30" s="167">
        <v>0</v>
      </c>
      <c r="AA30" s="133">
        <v>0</v>
      </c>
      <c r="AB30" s="154"/>
    </row>
    <row r="31" spans="1:28" ht="79.5" customHeight="1" x14ac:dyDescent="0.25">
      <c r="A31" s="185"/>
      <c r="B31" s="203"/>
      <c r="C31" s="202"/>
      <c r="D31" s="161"/>
      <c r="E31" s="140"/>
      <c r="F31" s="175"/>
      <c r="G31" s="140"/>
      <c r="H31" s="140"/>
      <c r="I31" s="140"/>
      <c r="J31" s="175" t="s">
        <v>220</v>
      </c>
      <c r="K31" s="138">
        <v>133</v>
      </c>
      <c r="L31" s="174"/>
      <c r="M31" s="173">
        <v>1</v>
      </c>
      <c r="N31" s="173">
        <v>4</v>
      </c>
      <c r="O31" s="172">
        <v>6340510020</v>
      </c>
      <c r="P31" s="59">
        <v>129</v>
      </c>
      <c r="Q31" s="171"/>
      <c r="R31" s="170"/>
      <c r="S31" s="136"/>
      <c r="T31" s="136"/>
      <c r="U31" s="136"/>
      <c r="V31" s="136"/>
      <c r="W31" s="169"/>
      <c r="X31" s="168"/>
      <c r="Y31" s="167">
        <v>619100</v>
      </c>
      <c r="Z31" s="167">
        <v>528991</v>
      </c>
      <c r="AA31" s="133">
        <v>523838</v>
      </c>
      <c r="AB31" s="154"/>
    </row>
    <row r="32" spans="1:28" ht="42.75" customHeight="1" x14ac:dyDescent="0.25">
      <c r="A32" s="185"/>
      <c r="B32" s="203"/>
      <c r="C32" s="202"/>
      <c r="D32" s="161"/>
      <c r="E32" s="140"/>
      <c r="F32" s="175"/>
      <c r="G32" s="419" t="s">
        <v>169</v>
      </c>
      <c r="H32" s="420"/>
      <c r="I32" s="420"/>
      <c r="J32" s="421"/>
      <c r="K32" s="138">
        <v>133</v>
      </c>
      <c r="L32" s="174">
        <v>104</v>
      </c>
      <c r="M32" s="173">
        <v>1</v>
      </c>
      <c r="N32" s="173">
        <v>4</v>
      </c>
      <c r="O32" s="172">
        <v>6340510020</v>
      </c>
      <c r="P32" s="59" t="s">
        <v>170</v>
      </c>
      <c r="Q32" s="171"/>
      <c r="R32" s="170">
        <v>10000</v>
      </c>
      <c r="S32" s="459"/>
      <c r="T32" s="459"/>
      <c r="U32" s="459"/>
      <c r="V32" s="459"/>
      <c r="W32" s="169">
        <v>0</v>
      </c>
      <c r="X32" s="168">
        <v>0</v>
      </c>
      <c r="Y32" s="167">
        <f>Y33+Y34</f>
        <v>87658</v>
      </c>
      <c r="Z32" s="167">
        <f>Z33+Z34</f>
        <v>20000</v>
      </c>
      <c r="AA32" s="133">
        <f>AA33+AA34</f>
        <v>0</v>
      </c>
      <c r="AB32" s="154" t="s">
        <v>129</v>
      </c>
    </row>
    <row r="33" spans="1:29" ht="27.75" customHeight="1" x14ac:dyDescent="0.25">
      <c r="A33" s="185"/>
      <c r="B33" s="203"/>
      <c r="C33" s="202"/>
      <c r="D33" s="161"/>
      <c r="E33" s="140"/>
      <c r="F33" s="175"/>
      <c r="G33" s="140"/>
      <c r="H33" s="140"/>
      <c r="I33" s="140"/>
      <c r="J33" s="175" t="s">
        <v>226</v>
      </c>
      <c r="K33" s="138">
        <v>133</v>
      </c>
      <c r="L33" s="174"/>
      <c r="M33" s="173">
        <v>1</v>
      </c>
      <c r="N33" s="173">
        <v>4</v>
      </c>
      <c r="O33" s="172">
        <v>6340510020</v>
      </c>
      <c r="P33" s="59">
        <v>244</v>
      </c>
      <c r="Q33" s="171"/>
      <c r="R33" s="170"/>
      <c r="S33" s="136"/>
      <c r="T33" s="136"/>
      <c r="U33" s="136"/>
      <c r="V33" s="136"/>
      <c r="W33" s="169"/>
      <c r="X33" s="168"/>
      <c r="Y33" s="167">
        <v>31658</v>
      </c>
      <c r="Z33" s="167">
        <v>10000</v>
      </c>
      <c r="AA33" s="133">
        <v>0</v>
      </c>
      <c r="AB33" s="154"/>
    </row>
    <row r="34" spans="1:29" ht="25.5" customHeight="1" x14ac:dyDescent="0.25">
      <c r="A34" s="185"/>
      <c r="B34" s="203"/>
      <c r="C34" s="208"/>
      <c r="D34" s="207"/>
      <c r="E34" s="193"/>
      <c r="F34" s="192"/>
      <c r="G34" s="193"/>
      <c r="H34" s="193"/>
      <c r="I34" s="193"/>
      <c r="J34" s="192" t="s">
        <v>211</v>
      </c>
      <c r="K34" s="138">
        <v>133</v>
      </c>
      <c r="L34" s="174"/>
      <c r="M34" s="173">
        <v>1</v>
      </c>
      <c r="N34" s="173">
        <v>4</v>
      </c>
      <c r="O34" s="172">
        <v>6340510020</v>
      </c>
      <c r="P34" s="59">
        <v>247</v>
      </c>
      <c r="Q34" s="171"/>
      <c r="R34" s="170"/>
      <c r="S34" s="136"/>
      <c r="T34" s="136"/>
      <c r="U34" s="136"/>
      <c r="V34" s="136"/>
      <c r="W34" s="169"/>
      <c r="X34" s="168"/>
      <c r="Y34" s="167">
        <v>56000</v>
      </c>
      <c r="Z34" s="167">
        <v>10000</v>
      </c>
      <c r="AA34" s="133">
        <v>0</v>
      </c>
      <c r="AB34" s="154"/>
    </row>
    <row r="35" spans="1:29" ht="30" customHeight="1" x14ac:dyDescent="0.25">
      <c r="A35" s="185"/>
      <c r="B35" s="203"/>
      <c r="C35" s="208"/>
      <c r="D35" s="207"/>
      <c r="E35" s="193"/>
      <c r="F35" s="192"/>
      <c r="G35" s="193"/>
      <c r="H35" s="193"/>
      <c r="I35" s="193"/>
      <c r="J35" s="66" t="s">
        <v>171</v>
      </c>
      <c r="K35" s="138">
        <v>133</v>
      </c>
      <c r="L35" s="174"/>
      <c r="M35" s="173">
        <v>1</v>
      </c>
      <c r="N35" s="173">
        <v>4</v>
      </c>
      <c r="O35" s="172">
        <v>6340510020</v>
      </c>
      <c r="P35" s="59">
        <v>850</v>
      </c>
      <c r="Q35" s="171"/>
      <c r="R35" s="170"/>
      <c r="S35" s="136"/>
      <c r="T35" s="136"/>
      <c r="U35" s="136"/>
      <c r="V35" s="136"/>
      <c r="W35" s="169"/>
      <c r="X35" s="168"/>
      <c r="Y35" s="167">
        <f>Y36</f>
        <v>600</v>
      </c>
      <c r="Z35" s="167">
        <f>Z36</f>
        <v>600</v>
      </c>
      <c r="AA35" s="133">
        <f>AA36</f>
        <v>600</v>
      </c>
      <c r="AB35" s="215"/>
      <c r="AC35" s="154"/>
    </row>
    <row r="36" spans="1:29" ht="28.5" customHeight="1" x14ac:dyDescent="0.25">
      <c r="A36" s="185"/>
      <c r="B36" s="203"/>
      <c r="C36" s="208"/>
      <c r="D36" s="207"/>
      <c r="E36" s="193"/>
      <c r="F36" s="192"/>
      <c r="G36" s="193"/>
      <c r="H36" s="193"/>
      <c r="I36" s="193"/>
      <c r="J36" s="66" t="s">
        <v>225</v>
      </c>
      <c r="K36" s="138">
        <v>133</v>
      </c>
      <c r="L36" s="174"/>
      <c r="M36" s="173">
        <v>1</v>
      </c>
      <c r="N36" s="173">
        <v>4</v>
      </c>
      <c r="O36" s="172">
        <v>6340510020</v>
      </c>
      <c r="P36" s="59">
        <v>851</v>
      </c>
      <c r="Q36" s="171"/>
      <c r="R36" s="170"/>
      <c r="S36" s="136"/>
      <c r="T36" s="136"/>
      <c r="U36" s="136"/>
      <c r="V36" s="136"/>
      <c r="W36" s="169"/>
      <c r="X36" s="168"/>
      <c r="Y36" s="167">
        <v>600</v>
      </c>
      <c r="Z36" s="167">
        <v>600</v>
      </c>
      <c r="AA36" s="133">
        <v>600</v>
      </c>
      <c r="AB36" s="215"/>
      <c r="AC36" s="154"/>
    </row>
    <row r="37" spans="1:29" ht="138" customHeight="1" x14ac:dyDescent="0.25">
      <c r="A37" s="185"/>
      <c r="B37" s="203"/>
      <c r="C37" s="208"/>
      <c r="D37" s="207"/>
      <c r="E37" s="193"/>
      <c r="F37" s="192"/>
      <c r="G37" s="193"/>
      <c r="H37" s="193"/>
      <c r="I37" s="193"/>
      <c r="J37" s="66" t="s">
        <v>224</v>
      </c>
      <c r="K37" s="138">
        <v>133</v>
      </c>
      <c r="L37" s="174"/>
      <c r="M37" s="173">
        <v>1</v>
      </c>
      <c r="N37" s="173">
        <v>4</v>
      </c>
      <c r="O37" s="172" t="s">
        <v>173</v>
      </c>
      <c r="P37" s="59">
        <v>0</v>
      </c>
      <c r="Q37" s="171"/>
      <c r="R37" s="170"/>
      <c r="S37" s="136"/>
      <c r="T37" s="136"/>
      <c r="U37" s="136"/>
      <c r="V37" s="136"/>
      <c r="W37" s="169"/>
      <c r="X37" s="168"/>
      <c r="Y37" s="167">
        <f>Y38</f>
        <v>32900</v>
      </c>
      <c r="Z37" s="167">
        <f>Z38</f>
        <v>32900</v>
      </c>
      <c r="AA37" s="133">
        <f>AA38</f>
        <v>32900</v>
      </c>
      <c r="AB37" s="215"/>
      <c r="AC37" s="154"/>
    </row>
    <row r="38" spans="1:29" ht="28.5" customHeight="1" x14ac:dyDescent="0.25">
      <c r="A38" s="185"/>
      <c r="B38" s="203"/>
      <c r="C38" s="208"/>
      <c r="D38" s="207"/>
      <c r="E38" s="193"/>
      <c r="F38" s="192"/>
      <c r="G38" s="193"/>
      <c r="H38" s="193"/>
      <c r="I38" s="193"/>
      <c r="J38" s="192" t="s">
        <v>49</v>
      </c>
      <c r="K38" s="138">
        <v>133</v>
      </c>
      <c r="L38" s="174"/>
      <c r="M38" s="173">
        <v>1</v>
      </c>
      <c r="N38" s="173">
        <v>4</v>
      </c>
      <c r="O38" s="172" t="s">
        <v>173</v>
      </c>
      <c r="P38" s="59">
        <v>540</v>
      </c>
      <c r="Q38" s="171"/>
      <c r="R38" s="170"/>
      <c r="S38" s="136"/>
      <c r="T38" s="136"/>
      <c r="U38" s="136"/>
      <c r="V38" s="136"/>
      <c r="W38" s="169"/>
      <c r="X38" s="168"/>
      <c r="Y38" s="167">
        <v>32900</v>
      </c>
      <c r="Z38" s="167">
        <v>32900</v>
      </c>
      <c r="AA38" s="133">
        <v>32900</v>
      </c>
      <c r="AB38" s="215"/>
      <c r="AC38" s="154"/>
    </row>
    <row r="39" spans="1:29" ht="157.5" customHeight="1" x14ac:dyDescent="0.25">
      <c r="A39" s="185"/>
      <c r="B39" s="203"/>
      <c r="C39" s="208"/>
      <c r="D39" s="207"/>
      <c r="E39" s="193"/>
      <c r="F39" s="192"/>
      <c r="G39" s="193"/>
      <c r="H39" s="193"/>
      <c r="I39" s="193"/>
      <c r="J39" s="216" t="s">
        <v>174</v>
      </c>
      <c r="K39" s="138">
        <v>133</v>
      </c>
      <c r="L39" s="174"/>
      <c r="M39" s="173">
        <v>1</v>
      </c>
      <c r="N39" s="173">
        <v>4</v>
      </c>
      <c r="O39" s="172" t="s">
        <v>175</v>
      </c>
      <c r="P39" s="59">
        <v>0</v>
      </c>
      <c r="Q39" s="171"/>
      <c r="R39" s="170"/>
      <c r="S39" s="136"/>
      <c r="T39" s="136"/>
      <c r="U39" s="136"/>
      <c r="V39" s="136"/>
      <c r="W39" s="169"/>
      <c r="X39" s="168"/>
      <c r="Y39" s="167">
        <f>Y40</f>
        <v>42203</v>
      </c>
      <c r="Z39" s="167">
        <f>Z40</f>
        <v>42203</v>
      </c>
      <c r="AA39" s="133">
        <f>AA40</f>
        <v>42203</v>
      </c>
      <c r="AB39" s="215"/>
      <c r="AC39" s="154"/>
    </row>
    <row r="40" spans="1:29" ht="27" customHeight="1" x14ac:dyDescent="0.25">
      <c r="A40" s="185"/>
      <c r="B40" s="203"/>
      <c r="C40" s="208"/>
      <c r="D40" s="207"/>
      <c r="E40" s="193"/>
      <c r="F40" s="192"/>
      <c r="G40" s="193"/>
      <c r="H40" s="193"/>
      <c r="I40" s="193"/>
      <c r="J40" s="216" t="s">
        <v>49</v>
      </c>
      <c r="K40" s="138">
        <v>133</v>
      </c>
      <c r="L40" s="174"/>
      <c r="M40" s="173">
        <v>1</v>
      </c>
      <c r="N40" s="173">
        <v>4</v>
      </c>
      <c r="O40" s="172" t="s">
        <v>175</v>
      </c>
      <c r="P40" s="59">
        <v>540</v>
      </c>
      <c r="Q40" s="171"/>
      <c r="R40" s="170"/>
      <c r="S40" s="136"/>
      <c r="T40" s="136"/>
      <c r="U40" s="136"/>
      <c r="V40" s="136"/>
      <c r="W40" s="169"/>
      <c r="X40" s="168"/>
      <c r="Y40" s="167">
        <v>42203</v>
      </c>
      <c r="Z40" s="167">
        <v>42203</v>
      </c>
      <c r="AA40" s="133">
        <v>42203</v>
      </c>
      <c r="AB40" s="215"/>
      <c r="AC40" s="154"/>
    </row>
    <row r="41" spans="1:29" ht="66" customHeight="1" x14ac:dyDescent="0.2">
      <c r="A41" s="185"/>
      <c r="B41" s="203"/>
      <c r="C41" s="208"/>
      <c r="D41" s="207"/>
      <c r="E41" s="193"/>
      <c r="F41" s="192"/>
      <c r="G41" s="193"/>
      <c r="H41" s="193"/>
      <c r="I41" s="193"/>
      <c r="J41" s="209" t="s">
        <v>139</v>
      </c>
      <c r="K41" s="158">
        <v>133</v>
      </c>
      <c r="L41" s="214"/>
      <c r="M41" s="187">
        <v>1</v>
      </c>
      <c r="N41" s="187">
        <v>6</v>
      </c>
      <c r="O41" s="160">
        <v>0</v>
      </c>
      <c r="P41" s="52">
        <v>0</v>
      </c>
      <c r="Q41" s="213"/>
      <c r="R41" s="212"/>
      <c r="S41" s="123"/>
      <c r="T41" s="123"/>
      <c r="U41" s="123"/>
      <c r="V41" s="123"/>
      <c r="W41" s="211"/>
      <c r="X41" s="210"/>
      <c r="Y41" s="186">
        <f>Y44</f>
        <v>45731</v>
      </c>
      <c r="Z41" s="186">
        <f>Z44</f>
        <v>45731</v>
      </c>
      <c r="AA41" s="157">
        <f>AA44</f>
        <v>45731</v>
      </c>
      <c r="AB41" s="154"/>
    </row>
    <row r="42" spans="1:29" ht="66" customHeight="1" x14ac:dyDescent="0.2">
      <c r="A42" s="185"/>
      <c r="B42" s="203"/>
      <c r="C42" s="208"/>
      <c r="D42" s="207"/>
      <c r="E42" s="193"/>
      <c r="F42" s="192"/>
      <c r="G42" s="193"/>
      <c r="H42" s="193"/>
      <c r="I42" s="193"/>
      <c r="J42" s="159" t="s">
        <v>210</v>
      </c>
      <c r="K42" s="158">
        <v>133</v>
      </c>
      <c r="L42" s="214"/>
      <c r="M42" s="187">
        <v>1</v>
      </c>
      <c r="N42" s="187">
        <v>6</v>
      </c>
      <c r="O42" s="160">
        <v>6300000000</v>
      </c>
      <c r="P42" s="52">
        <v>0</v>
      </c>
      <c r="Q42" s="213"/>
      <c r="R42" s="212"/>
      <c r="S42" s="123"/>
      <c r="T42" s="123"/>
      <c r="U42" s="123"/>
      <c r="V42" s="123"/>
      <c r="W42" s="211"/>
      <c r="X42" s="210"/>
      <c r="Y42" s="186">
        <f>Y44</f>
        <v>45731</v>
      </c>
      <c r="Z42" s="186">
        <f>Z44</f>
        <v>45731</v>
      </c>
      <c r="AA42" s="157">
        <f>AA44</f>
        <v>45731</v>
      </c>
      <c r="AB42" s="154"/>
    </row>
    <row r="43" spans="1:29" ht="30" customHeight="1" x14ac:dyDescent="0.2">
      <c r="A43" s="185"/>
      <c r="B43" s="203"/>
      <c r="C43" s="208"/>
      <c r="D43" s="207"/>
      <c r="E43" s="193"/>
      <c r="F43" s="192"/>
      <c r="G43" s="193"/>
      <c r="H43" s="193"/>
      <c r="I43" s="193"/>
      <c r="J43" s="159" t="s">
        <v>163</v>
      </c>
      <c r="K43" s="158">
        <v>133</v>
      </c>
      <c r="L43" s="214"/>
      <c r="M43" s="187">
        <v>1</v>
      </c>
      <c r="N43" s="187">
        <v>6</v>
      </c>
      <c r="O43" s="160">
        <v>6340000000</v>
      </c>
      <c r="P43" s="52">
        <v>0</v>
      </c>
      <c r="Q43" s="213"/>
      <c r="R43" s="212"/>
      <c r="S43" s="123"/>
      <c r="T43" s="123"/>
      <c r="U43" s="123"/>
      <c r="V43" s="123"/>
      <c r="W43" s="211"/>
      <c r="X43" s="210"/>
      <c r="Y43" s="186">
        <f t="shared" ref="Y43:AA45" si="1">Y44</f>
        <v>45731</v>
      </c>
      <c r="Z43" s="186">
        <f t="shared" si="1"/>
        <v>45731</v>
      </c>
      <c r="AA43" s="157">
        <f t="shared" si="1"/>
        <v>45731</v>
      </c>
      <c r="AB43" s="154"/>
    </row>
    <row r="44" spans="1:29" ht="44.25" customHeight="1" x14ac:dyDescent="0.25">
      <c r="A44" s="185"/>
      <c r="B44" s="203"/>
      <c r="C44" s="208"/>
      <c r="D44" s="207"/>
      <c r="E44" s="193"/>
      <c r="F44" s="192"/>
      <c r="G44" s="193"/>
      <c r="H44" s="193"/>
      <c r="I44" s="193"/>
      <c r="J44" s="192" t="s">
        <v>176</v>
      </c>
      <c r="K44" s="138">
        <v>133</v>
      </c>
      <c r="L44" s="174"/>
      <c r="M44" s="173">
        <v>1</v>
      </c>
      <c r="N44" s="173">
        <v>6</v>
      </c>
      <c r="O44" s="172">
        <v>6340500000</v>
      </c>
      <c r="P44" s="59">
        <v>0</v>
      </c>
      <c r="Q44" s="171"/>
      <c r="R44" s="170"/>
      <c r="S44" s="136"/>
      <c r="T44" s="136"/>
      <c r="U44" s="136"/>
      <c r="V44" s="136"/>
      <c r="W44" s="169"/>
      <c r="X44" s="168"/>
      <c r="Y44" s="167">
        <f t="shared" si="1"/>
        <v>45731</v>
      </c>
      <c r="Z44" s="167">
        <f t="shared" si="1"/>
        <v>45731</v>
      </c>
      <c r="AA44" s="133">
        <f t="shared" si="1"/>
        <v>45731</v>
      </c>
      <c r="AB44" s="154"/>
    </row>
    <row r="45" spans="1:29" ht="127.5" customHeight="1" x14ac:dyDescent="0.25">
      <c r="A45" s="185"/>
      <c r="B45" s="203"/>
      <c r="C45" s="208"/>
      <c r="D45" s="207"/>
      <c r="E45" s="193"/>
      <c r="F45" s="192"/>
      <c r="G45" s="193"/>
      <c r="H45" s="193"/>
      <c r="I45" s="193"/>
      <c r="J45" s="192" t="s">
        <v>177</v>
      </c>
      <c r="K45" s="138">
        <v>133</v>
      </c>
      <c r="L45" s="174"/>
      <c r="M45" s="173">
        <v>1</v>
      </c>
      <c r="N45" s="173">
        <v>6</v>
      </c>
      <c r="O45" s="172" t="s">
        <v>178</v>
      </c>
      <c r="P45" s="59">
        <v>0</v>
      </c>
      <c r="Q45" s="171"/>
      <c r="R45" s="170"/>
      <c r="S45" s="136"/>
      <c r="T45" s="136"/>
      <c r="U45" s="136"/>
      <c r="V45" s="136"/>
      <c r="W45" s="169"/>
      <c r="X45" s="168"/>
      <c r="Y45" s="167">
        <f t="shared" si="1"/>
        <v>45731</v>
      </c>
      <c r="Z45" s="167">
        <f t="shared" si="1"/>
        <v>45731</v>
      </c>
      <c r="AA45" s="133">
        <f t="shared" si="1"/>
        <v>45731</v>
      </c>
      <c r="AB45" s="154"/>
    </row>
    <row r="46" spans="1:29" ht="25.5" customHeight="1" x14ac:dyDescent="0.25">
      <c r="A46" s="185"/>
      <c r="B46" s="203"/>
      <c r="C46" s="208"/>
      <c r="D46" s="207"/>
      <c r="E46" s="193"/>
      <c r="F46" s="192"/>
      <c r="G46" s="193"/>
      <c r="H46" s="193"/>
      <c r="I46" s="193"/>
      <c r="J46" s="192" t="s">
        <v>49</v>
      </c>
      <c r="K46" s="138">
        <v>133</v>
      </c>
      <c r="L46" s="174"/>
      <c r="M46" s="173">
        <v>1</v>
      </c>
      <c r="N46" s="173">
        <v>6</v>
      </c>
      <c r="O46" s="172" t="s">
        <v>178</v>
      </c>
      <c r="P46" s="59">
        <v>540</v>
      </c>
      <c r="Q46" s="171"/>
      <c r="R46" s="170"/>
      <c r="S46" s="136"/>
      <c r="T46" s="136"/>
      <c r="U46" s="136"/>
      <c r="V46" s="136"/>
      <c r="W46" s="169"/>
      <c r="X46" s="168"/>
      <c r="Y46" s="167">
        <v>45731</v>
      </c>
      <c r="Z46" s="167">
        <v>45731</v>
      </c>
      <c r="AA46" s="133">
        <v>45731</v>
      </c>
      <c r="AB46" s="154"/>
    </row>
    <row r="47" spans="1:29" ht="15.75" customHeight="1" x14ac:dyDescent="0.2">
      <c r="A47" s="185"/>
      <c r="B47" s="203"/>
      <c r="C47" s="208"/>
      <c r="D47" s="207"/>
      <c r="E47" s="193"/>
      <c r="F47" s="192"/>
      <c r="G47" s="193"/>
      <c r="H47" s="193"/>
      <c r="I47" s="193"/>
      <c r="J47" s="209" t="s">
        <v>140</v>
      </c>
      <c r="K47" s="158">
        <v>133</v>
      </c>
      <c r="L47" s="214"/>
      <c r="M47" s="187">
        <v>1</v>
      </c>
      <c r="N47" s="187">
        <v>11</v>
      </c>
      <c r="O47" s="160">
        <v>0</v>
      </c>
      <c r="P47" s="52">
        <v>0</v>
      </c>
      <c r="Q47" s="213"/>
      <c r="R47" s="212"/>
      <c r="S47" s="123"/>
      <c r="T47" s="123"/>
      <c r="U47" s="123"/>
      <c r="V47" s="123"/>
      <c r="W47" s="211"/>
      <c r="X47" s="210"/>
      <c r="Y47" s="186">
        <f>Y48</f>
        <v>15000</v>
      </c>
      <c r="Z47" s="186">
        <f>Z48</f>
        <v>0</v>
      </c>
      <c r="AA47" s="157">
        <f>AA48</f>
        <v>0</v>
      </c>
      <c r="AB47" s="154"/>
    </row>
    <row r="48" spans="1:29" ht="39" customHeight="1" x14ac:dyDescent="0.25">
      <c r="A48" s="185"/>
      <c r="B48" s="203"/>
      <c r="C48" s="208"/>
      <c r="D48" s="207"/>
      <c r="E48" s="193"/>
      <c r="F48" s="192"/>
      <c r="G48" s="193"/>
      <c r="H48" s="193"/>
      <c r="I48" s="193"/>
      <c r="J48" s="66" t="s">
        <v>179</v>
      </c>
      <c r="K48" s="138">
        <v>133</v>
      </c>
      <c r="L48" s="174"/>
      <c r="M48" s="173">
        <v>1</v>
      </c>
      <c r="N48" s="173">
        <v>11</v>
      </c>
      <c r="O48" s="172">
        <v>7700000000</v>
      </c>
      <c r="P48" s="59">
        <v>0</v>
      </c>
      <c r="Q48" s="171"/>
      <c r="R48" s="170"/>
      <c r="S48" s="136"/>
      <c r="T48" s="136"/>
      <c r="U48" s="136"/>
      <c r="V48" s="136"/>
      <c r="W48" s="169"/>
      <c r="X48" s="168"/>
      <c r="Y48" s="167">
        <f>Y50</f>
        <v>15000</v>
      </c>
      <c r="Z48" s="167">
        <f t="shared" ref="Z48:AA50" si="2">Z49</f>
        <v>0</v>
      </c>
      <c r="AA48" s="133">
        <f t="shared" si="2"/>
        <v>0</v>
      </c>
      <c r="AB48" s="154"/>
    </row>
    <row r="49" spans="1:28" ht="39" customHeight="1" x14ac:dyDescent="0.25">
      <c r="A49" s="185"/>
      <c r="B49" s="203"/>
      <c r="C49" s="208"/>
      <c r="D49" s="207"/>
      <c r="E49" s="193"/>
      <c r="F49" s="192"/>
      <c r="G49" s="193"/>
      <c r="H49" s="193"/>
      <c r="I49" s="193"/>
      <c r="J49" s="66" t="s">
        <v>180</v>
      </c>
      <c r="K49" s="138">
        <v>133</v>
      </c>
      <c r="L49" s="174"/>
      <c r="M49" s="173">
        <v>1</v>
      </c>
      <c r="N49" s="173">
        <v>11</v>
      </c>
      <c r="O49" s="172">
        <v>7710000000</v>
      </c>
      <c r="P49" s="59">
        <v>0</v>
      </c>
      <c r="Q49" s="171"/>
      <c r="R49" s="170"/>
      <c r="S49" s="136"/>
      <c r="T49" s="136"/>
      <c r="U49" s="136"/>
      <c r="V49" s="136"/>
      <c r="W49" s="169"/>
      <c r="X49" s="168"/>
      <c r="Y49" s="167">
        <f>Y50</f>
        <v>15000</v>
      </c>
      <c r="Z49" s="167">
        <f t="shared" si="2"/>
        <v>0</v>
      </c>
      <c r="AA49" s="133">
        <f t="shared" si="2"/>
        <v>0</v>
      </c>
      <c r="AB49" s="154"/>
    </row>
    <row r="50" spans="1:28" ht="45.75" customHeight="1" x14ac:dyDescent="0.25">
      <c r="A50" s="185"/>
      <c r="B50" s="203"/>
      <c r="C50" s="208"/>
      <c r="D50" s="207"/>
      <c r="E50" s="193"/>
      <c r="F50" s="192"/>
      <c r="G50" s="193"/>
      <c r="H50" s="193"/>
      <c r="I50" s="193"/>
      <c r="J50" s="192" t="s">
        <v>181</v>
      </c>
      <c r="K50" s="138">
        <v>133</v>
      </c>
      <c r="L50" s="174"/>
      <c r="M50" s="173">
        <v>1</v>
      </c>
      <c r="N50" s="173">
        <v>11</v>
      </c>
      <c r="O50" s="172">
        <v>7710000040</v>
      </c>
      <c r="P50" s="59">
        <v>0</v>
      </c>
      <c r="Q50" s="171"/>
      <c r="R50" s="170"/>
      <c r="S50" s="136"/>
      <c r="T50" s="136"/>
      <c r="U50" s="136"/>
      <c r="V50" s="136"/>
      <c r="W50" s="169"/>
      <c r="X50" s="168"/>
      <c r="Y50" s="167">
        <f>Y51</f>
        <v>15000</v>
      </c>
      <c r="Z50" s="167">
        <f t="shared" si="2"/>
        <v>0</v>
      </c>
      <c r="AA50" s="133">
        <f t="shared" si="2"/>
        <v>0</v>
      </c>
      <c r="AB50" s="154"/>
    </row>
    <row r="51" spans="1:28" ht="23.25" customHeight="1" x14ac:dyDescent="0.25">
      <c r="A51" s="185"/>
      <c r="B51" s="203"/>
      <c r="C51" s="208"/>
      <c r="D51" s="207"/>
      <c r="E51" s="193"/>
      <c r="F51" s="192"/>
      <c r="G51" s="193"/>
      <c r="H51" s="193"/>
      <c r="I51" s="193"/>
      <c r="J51" s="192" t="s">
        <v>182</v>
      </c>
      <c r="K51" s="138">
        <v>133</v>
      </c>
      <c r="L51" s="174"/>
      <c r="M51" s="173">
        <v>1</v>
      </c>
      <c r="N51" s="173">
        <v>11</v>
      </c>
      <c r="O51" s="172">
        <v>7710000040</v>
      </c>
      <c r="P51" s="59">
        <v>870</v>
      </c>
      <c r="Q51" s="171"/>
      <c r="R51" s="170"/>
      <c r="S51" s="136"/>
      <c r="T51" s="136"/>
      <c r="U51" s="136"/>
      <c r="V51" s="136"/>
      <c r="W51" s="169"/>
      <c r="X51" s="168"/>
      <c r="Y51" s="167">
        <v>15000</v>
      </c>
      <c r="Z51" s="167">
        <v>0</v>
      </c>
      <c r="AA51" s="133">
        <v>0</v>
      </c>
      <c r="AB51" s="154"/>
    </row>
    <row r="52" spans="1:28" ht="32.25" customHeight="1" x14ac:dyDescent="0.2">
      <c r="A52" s="185"/>
      <c r="B52" s="203"/>
      <c r="C52" s="208"/>
      <c r="D52" s="207"/>
      <c r="E52" s="193"/>
      <c r="F52" s="192"/>
      <c r="G52" s="193"/>
      <c r="H52" s="193"/>
      <c r="I52" s="193"/>
      <c r="J52" s="209" t="s">
        <v>141</v>
      </c>
      <c r="K52" s="158">
        <v>133</v>
      </c>
      <c r="L52" s="174"/>
      <c r="M52" s="187">
        <v>1</v>
      </c>
      <c r="N52" s="187">
        <v>13</v>
      </c>
      <c r="O52" s="160">
        <v>0</v>
      </c>
      <c r="P52" s="52">
        <v>0</v>
      </c>
      <c r="Q52" s="171"/>
      <c r="R52" s="170"/>
      <c r="S52" s="136"/>
      <c r="T52" s="136"/>
      <c r="U52" s="136"/>
      <c r="V52" s="136"/>
      <c r="W52" s="169"/>
      <c r="X52" s="168"/>
      <c r="Y52" s="186">
        <f>Y53</f>
        <v>4392</v>
      </c>
      <c r="Z52" s="186">
        <f>Z53</f>
        <v>4392</v>
      </c>
      <c r="AA52" s="157">
        <f>AA53</f>
        <v>4392</v>
      </c>
      <c r="AB52" s="154"/>
    </row>
    <row r="53" spans="1:28" ht="102" customHeight="1" x14ac:dyDescent="0.25">
      <c r="A53" s="185"/>
      <c r="B53" s="203"/>
      <c r="C53" s="208"/>
      <c r="D53" s="207"/>
      <c r="E53" s="193"/>
      <c r="F53" s="192"/>
      <c r="G53" s="193"/>
      <c r="H53" s="193"/>
      <c r="I53" s="193"/>
      <c r="J53" s="66" t="s">
        <v>162</v>
      </c>
      <c r="K53" s="138">
        <v>133</v>
      </c>
      <c r="L53" s="174"/>
      <c r="M53" s="173">
        <v>1</v>
      </c>
      <c r="N53" s="173">
        <v>13</v>
      </c>
      <c r="O53" s="172">
        <v>6300000000</v>
      </c>
      <c r="P53" s="59">
        <v>0</v>
      </c>
      <c r="Q53" s="171"/>
      <c r="R53" s="170"/>
      <c r="S53" s="136"/>
      <c r="T53" s="136"/>
      <c r="U53" s="136"/>
      <c r="V53" s="136"/>
      <c r="W53" s="169"/>
      <c r="X53" s="168"/>
      <c r="Y53" s="167">
        <f>Y56</f>
        <v>4392</v>
      </c>
      <c r="Z53" s="167">
        <f>Z56</f>
        <v>4392</v>
      </c>
      <c r="AA53" s="133">
        <f>AA56</f>
        <v>4392</v>
      </c>
      <c r="AB53" s="154"/>
    </row>
    <row r="54" spans="1:28" ht="32.25" customHeight="1" x14ac:dyDescent="0.25">
      <c r="A54" s="185"/>
      <c r="B54" s="203"/>
      <c r="C54" s="208"/>
      <c r="D54" s="207"/>
      <c r="E54" s="193"/>
      <c r="F54" s="192"/>
      <c r="G54" s="193"/>
      <c r="H54" s="193"/>
      <c r="I54" s="193"/>
      <c r="J54" s="66" t="s">
        <v>163</v>
      </c>
      <c r="K54" s="138">
        <v>133</v>
      </c>
      <c r="L54" s="174"/>
      <c r="M54" s="173">
        <v>1</v>
      </c>
      <c r="N54" s="173">
        <v>13</v>
      </c>
      <c r="O54" s="172">
        <v>6340000000</v>
      </c>
      <c r="P54" s="59">
        <v>0</v>
      </c>
      <c r="Q54" s="171"/>
      <c r="R54" s="170"/>
      <c r="S54" s="136"/>
      <c r="T54" s="136"/>
      <c r="U54" s="136"/>
      <c r="V54" s="136"/>
      <c r="W54" s="169"/>
      <c r="X54" s="168"/>
      <c r="Y54" s="167">
        <f t="shared" ref="Y54:AA57" si="3">Y55</f>
        <v>4392</v>
      </c>
      <c r="Z54" s="167">
        <f t="shared" si="3"/>
        <v>4392</v>
      </c>
      <c r="AA54" s="133">
        <f t="shared" si="3"/>
        <v>4392</v>
      </c>
      <c r="AB54" s="154"/>
    </row>
    <row r="55" spans="1:28" ht="44.25" customHeight="1" x14ac:dyDescent="0.25">
      <c r="A55" s="185"/>
      <c r="B55" s="203"/>
      <c r="C55" s="208"/>
      <c r="D55" s="207"/>
      <c r="E55" s="193"/>
      <c r="F55" s="192"/>
      <c r="G55" s="193"/>
      <c r="H55" s="193"/>
      <c r="I55" s="193"/>
      <c r="J55" s="66" t="s">
        <v>176</v>
      </c>
      <c r="K55" s="138">
        <v>133</v>
      </c>
      <c r="L55" s="174"/>
      <c r="M55" s="173">
        <v>1</v>
      </c>
      <c r="N55" s="173">
        <v>13</v>
      </c>
      <c r="O55" s="172">
        <v>6340500000</v>
      </c>
      <c r="P55" s="59">
        <v>0</v>
      </c>
      <c r="Q55" s="171"/>
      <c r="R55" s="170"/>
      <c r="S55" s="136"/>
      <c r="T55" s="136"/>
      <c r="U55" s="136"/>
      <c r="V55" s="136"/>
      <c r="W55" s="169"/>
      <c r="X55" s="168"/>
      <c r="Y55" s="167">
        <f t="shared" si="3"/>
        <v>4392</v>
      </c>
      <c r="Z55" s="167">
        <f t="shared" si="3"/>
        <v>4392</v>
      </c>
      <c r="AA55" s="133">
        <f t="shared" si="3"/>
        <v>4392</v>
      </c>
      <c r="AB55" s="154"/>
    </row>
    <row r="56" spans="1:28" ht="39.75" customHeight="1" x14ac:dyDescent="0.25">
      <c r="A56" s="185"/>
      <c r="B56" s="203"/>
      <c r="C56" s="208"/>
      <c r="D56" s="207"/>
      <c r="E56" s="193"/>
      <c r="F56" s="192"/>
      <c r="G56" s="193"/>
      <c r="H56" s="193"/>
      <c r="I56" s="193"/>
      <c r="J56" s="66" t="s">
        <v>184</v>
      </c>
      <c r="K56" s="138">
        <v>133</v>
      </c>
      <c r="L56" s="174"/>
      <c r="M56" s="173">
        <v>1</v>
      </c>
      <c r="N56" s="173">
        <v>13</v>
      </c>
      <c r="O56" s="172">
        <v>6340595100</v>
      </c>
      <c r="P56" s="59">
        <v>0</v>
      </c>
      <c r="Q56" s="171"/>
      <c r="R56" s="170"/>
      <c r="S56" s="136"/>
      <c r="T56" s="136"/>
      <c r="U56" s="136"/>
      <c r="V56" s="136"/>
      <c r="W56" s="169"/>
      <c r="X56" s="168"/>
      <c r="Y56" s="167">
        <f t="shared" si="3"/>
        <v>4392</v>
      </c>
      <c r="Z56" s="167">
        <f t="shared" si="3"/>
        <v>4392</v>
      </c>
      <c r="AA56" s="133">
        <f t="shared" si="3"/>
        <v>4392</v>
      </c>
      <c r="AB56" s="154"/>
    </row>
    <row r="57" spans="1:28" ht="28.5" customHeight="1" x14ac:dyDescent="0.25">
      <c r="A57" s="185"/>
      <c r="B57" s="203"/>
      <c r="C57" s="208"/>
      <c r="D57" s="207"/>
      <c r="E57" s="193"/>
      <c r="F57" s="192"/>
      <c r="G57" s="193"/>
      <c r="H57" s="193"/>
      <c r="I57" s="193"/>
      <c r="J57" s="192" t="s">
        <v>171</v>
      </c>
      <c r="K57" s="138">
        <v>133</v>
      </c>
      <c r="L57" s="174"/>
      <c r="M57" s="173">
        <v>1</v>
      </c>
      <c r="N57" s="173">
        <v>13</v>
      </c>
      <c r="O57" s="172">
        <v>6340595100</v>
      </c>
      <c r="P57" s="59">
        <v>850</v>
      </c>
      <c r="Q57" s="171"/>
      <c r="R57" s="170"/>
      <c r="S57" s="136"/>
      <c r="T57" s="136"/>
      <c r="U57" s="136"/>
      <c r="V57" s="136"/>
      <c r="W57" s="169"/>
      <c r="X57" s="168"/>
      <c r="Y57" s="167">
        <f t="shared" si="3"/>
        <v>4392</v>
      </c>
      <c r="Z57" s="167">
        <f t="shared" si="3"/>
        <v>4392</v>
      </c>
      <c r="AA57" s="133">
        <f t="shared" si="3"/>
        <v>4392</v>
      </c>
      <c r="AB57" s="154" t="s">
        <v>129</v>
      </c>
    </row>
    <row r="58" spans="1:28" ht="22.5" customHeight="1" x14ac:dyDescent="0.25">
      <c r="A58" s="185"/>
      <c r="B58" s="203"/>
      <c r="C58" s="208"/>
      <c r="D58" s="207"/>
      <c r="E58" s="193"/>
      <c r="F58" s="192"/>
      <c r="G58" s="193"/>
      <c r="H58" s="193"/>
      <c r="I58" s="193"/>
      <c r="J58" s="192" t="s">
        <v>223</v>
      </c>
      <c r="K58" s="138">
        <v>133</v>
      </c>
      <c r="L58" s="174"/>
      <c r="M58" s="173">
        <v>1</v>
      </c>
      <c r="N58" s="173">
        <v>13</v>
      </c>
      <c r="O58" s="172">
        <v>6340595100</v>
      </c>
      <c r="P58" s="59">
        <v>853</v>
      </c>
      <c r="Q58" s="171"/>
      <c r="R58" s="170"/>
      <c r="S58" s="136"/>
      <c r="T58" s="136"/>
      <c r="U58" s="136"/>
      <c r="V58" s="136"/>
      <c r="W58" s="169"/>
      <c r="X58" s="168"/>
      <c r="Y58" s="167">
        <v>4392</v>
      </c>
      <c r="Z58" s="167">
        <v>4392</v>
      </c>
      <c r="AA58" s="133">
        <v>4392</v>
      </c>
      <c r="AB58" s="154" t="s">
        <v>129</v>
      </c>
    </row>
    <row r="59" spans="1:28" ht="17.25" customHeight="1" x14ac:dyDescent="0.2">
      <c r="A59" s="185"/>
      <c r="B59" s="460" t="s">
        <v>142</v>
      </c>
      <c r="C59" s="460"/>
      <c r="D59" s="460"/>
      <c r="E59" s="460"/>
      <c r="F59" s="460"/>
      <c r="G59" s="460"/>
      <c r="H59" s="460"/>
      <c r="I59" s="460"/>
      <c r="J59" s="461"/>
      <c r="K59" s="158">
        <v>133</v>
      </c>
      <c r="L59" s="174">
        <v>200</v>
      </c>
      <c r="M59" s="187">
        <v>2</v>
      </c>
      <c r="N59" s="187">
        <v>0</v>
      </c>
      <c r="O59" s="160">
        <v>0</v>
      </c>
      <c r="P59" s="52">
        <v>0</v>
      </c>
      <c r="Q59" s="171"/>
      <c r="R59" s="170">
        <v>0</v>
      </c>
      <c r="S59" s="456"/>
      <c r="T59" s="456"/>
      <c r="U59" s="456"/>
      <c r="V59" s="456"/>
      <c r="W59" s="169">
        <v>0</v>
      </c>
      <c r="X59" s="168">
        <v>0</v>
      </c>
      <c r="Y59" s="186">
        <f>Y60</f>
        <v>175076.24</v>
      </c>
      <c r="Z59" s="186">
        <f>Z60</f>
        <v>192426.15</v>
      </c>
      <c r="AA59" s="53">
        <f>AA60</f>
        <v>199604.27</v>
      </c>
      <c r="AB59" s="154" t="s">
        <v>129</v>
      </c>
    </row>
    <row r="60" spans="1:28" ht="22.5" customHeight="1" x14ac:dyDescent="0.2">
      <c r="A60" s="185"/>
      <c r="B60" s="203"/>
      <c r="C60" s="206"/>
      <c r="D60" s="474" t="s">
        <v>143</v>
      </c>
      <c r="E60" s="474"/>
      <c r="F60" s="474"/>
      <c r="G60" s="474"/>
      <c r="H60" s="474"/>
      <c r="I60" s="474"/>
      <c r="J60" s="475"/>
      <c r="K60" s="158">
        <v>133</v>
      </c>
      <c r="L60" s="174">
        <v>203</v>
      </c>
      <c r="M60" s="187">
        <v>2</v>
      </c>
      <c r="N60" s="187">
        <v>3</v>
      </c>
      <c r="O60" s="160">
        <v>0</v>
      </c>
      <c r="P60" s="52">
        <v>0</v>
      </c>
      <c r="Q60" s="171"/>
      <c r="R60" s="170">
        <v>0</v>
      </c>
      <c r="S60" s="456"/>
      <c r="T60" s="456"/>
      <c r="U60" s="456"/>
      <c r="V60" s="456"/>
      <c r="W60" s="169">
        <v>0</v>
      </c>
      <c r="X60" s="168">
        <v>0</v>
      </c>
      <c r="Y60" s="186">
        <f>Y63</f>
        <v>175076.24</v>
      </c>
      <c r="Z60" s="186">
        <f>Z63</f>
        <v>192426.15</v>
      </c>
      <c r="AA60" s="53">
        <f>AA63</f>
        <v>199604.27</v>
      </c>
      <c r="AB60" s="154" t="s">
        <v>129</v>
      </c>
    </row>
    <row r="61" spans="1:28" ht="61.5" customHeight="1" x14ac:dyDescent="0.2">
      <c r="A61" s="185"/>
      <c r="B61" s="203"/>
      <c r="C61" s="206"/>
      <c r="D61" s="204"/>
      <c r="E61" s="205"/>
      <c r="F61" s="204"/>
      <c r="G61" s="204"/>
      <c r="H61" s="204"/>
      <c r="I61" s="204"/>
      <c r="J61" s="159" t="s">
        <v>210</v>
      </c>
      <c r="K61" s="158">
        <v>133</v>
      </c>
      <c r="L61" s="174"/>
      <c r="M61" s="187">
        <v>2</v>
      </c>
      <c r="N61" s="187">
        <v>3</v>
      </c>
      <c r="O61" s="160">
        <v>6300000000</v>
      </c>
      <c r="P61" s="52">
        <v>0</v>
      </c>
      <c r="Q61" s="171"/>
      <c r="R61" s="170"/>
      <c r="S61" s="123"/>
      <c r="T61" s="123"/>
      <c r="U61" s="123"/>
      <c r="V61" s="123"/>
      <c r="W61" s="169"/>
      <c r="X61" s="168"/>
      <c r="Y61" s="186">
        <f>Y63</f>
        <v>175076.24</v>
      </c>
      <c r="Z61" s="186">
        <f>Z63</f>
        <v>192426.15</v>
      </c>
      <c r="AA61" s="53">
        <f>AA63</f>
        <v>199604.27</v>
      </c>
      <c r="AB61" s="154"/>
    </row>
    <row r="62" spans="1:28" ht="29.25" customHeight="1" x14ac:dyDescent="0.2">
      <c r="A62" s="185"/>
      <c r="B62" s="203"/>
      <c r="C62" s="206"/>
      <c r="D62" s="204"/>
      <c r="E62" s="205"/>
      <c r="F62" s="204"/>
      <c r="G62" s="204"/>
      <c r="H62" s="204"/>
      <c r="I62" s="204"/>
      <c r="J62" s="159" t="s">
        <v>163</v>
      </c>
      <c r="K62" s="158">
        <v>133</v>
      </c>
      <c r="L62" s="174"/>
      <c r="M62" s="187">
        <v>2</v>
      </c>
      <c r="N62" s="187">
        <v>3</v>
      </c>
      <c r="O62" s="160">
        <v>6340000000</v>
      </c>
      <c r="P62" s="52">
        <v>0</v>
      </c>
      <c r="Q62" s="171"/>
      <c r="R62" s="170"/>
      <c r="S62" s="123"/>
      <c r="T62" s="123"/>
      <c r="U62" s="123"/>
      <c r="V62" s="123"/>
      <c r="W62" s="169"/>
      <c r="X62" s="168"/>
      <c r="Y62" s="186">
        <f t="shared" ref="Y62:AA63" si="4">Y63</f>
        <v>175076.24</v>
      </c>
      <c r="Z62" s="186">
        <f t="shared" si="4"/>
        <v>192426.15</v>
      </c>
      <c r="AA62" s="53">
        <f t="shared" si="4"/>
        <v>199604.27</v>
      </c>
      <c r="AB62" s="154"/>
    </row>
    <row r="63" spans="1:28" ht="39" customHeight="1" x14ac:dyDescent="0.25">
      <c r="A63" s="185"/>
      <c r="B63" s="203"/>
      <c r="C63" s="202"/>
      <c r="D63" s="161"/>
      <c r="E63" s="175"/>
      <c r="F63" s="466" t="s">
        <v>176</v>
      </c>
      <c r="G63" s="466"/>
      <c r="H63" s="466"/>
      <c r="I63" s="466"/>
      <c r="J63" s="467"/>
      <c r="K63" s="138">
        <v>133</v>
      </c>
      <c r="L63" s="174">
        <v>203</v>
      </c>
      <c r="M63" s="173">
        <v>2</v>
      </c>
      <c r="N63" s="173">
        <v>3</v>
      </c>
      <c r="O63" s="172">
        <v>6340500000</v>
      </c>
      <c r="P63" s="59">
        <v>0</v>
      </c>
      <c r="Q63" s="171"/>
      <c r="R63" s="170">
        <v>0</v>
      </c>
      <c r="S63" s="459"/>
      <c r="T63" s="459"/>
      <c r="U63" s="459"/>
      <c r="V63" s="459"/>
      <c r="W63" s="169">
        <v>0</v>
      </c>
      <c r="X63" s="168">
        <v>0</v>
      </c>
      <c r="Y63" s="167">
        <f t="shared" si="4"/>
        <v>175076.24</v>
      </c>
      <c r="Z63" s="167">
        <f t="shared" si="4"/>
        <v>192426.15</v>
      </c>
      <c r="AA63" s="133">
        <f t="shared" si="4"/>
        <v>199604.27</v>
      </c>
      <c r="AB63" s="154"/>
    </row>
    <row r="64" spans="1:28" ht="63" customHeight="1" x14ac:dyDescent="0.25">
      <c r="A64" s="185"/>
      <c r="B64" s="203"/>
      <c r="C64" s="202"/>
      <c r="D64" s="161"/>
      <c r="E64" s="140"/>
      <c r="F64" s="175"/>
      <c r="G64" s="466" t="s">
        <v>222</v>
      </c>
      <c r="H64" s="466"/>
      <c r="I64" s="466"/>
      <c r="J64" s="467"/>
      <c r="K64" s="138">
        <v>133</v>
      </c>
      <c r="L64" s="174">
        <v>203</v>
      </c>
      <c r="M64" s="173">
        <v>2</v>
      </c>
      <c r="N64" s="173">
        <v>3</v>
      </c>
      <c r="O64" s="172">
        <v>6340551180</v>
      </c>
      <c r="P64" s="59">
        <v>0</v>
      </c>
      <c r="Q64" s="171"/>
      <c r="R64" s="170">
        <v>10000</v>
      </c>
      <c r="S64" s="459"/>
      <c r="T64" s="459"/>
      <c r="U64" s="459"/>
      <c r="V64" s="459"/>
      <c r="W64" s="169">
        <v>0</v>
      </c>
      <c r="X64" s="168">
        <v>0</v>
      </c>
      <c r="Y64" s="167">
        <f>Y65+Y69</f>
        <v>175076.24</v>
      </c>
      <c r="Z64" s="167">
        <f>Z65+Z68</f>
        <v>192426.15</v>
      </c>
      <c r="AA64" s="133">
        <f>AA65+AA68</f>
        <v>199604.27</v>
      </c>
      <c r="AB64" s="154"/>
    </row>
    <row r="65" spans="1:28" ht="42" customHeight="1" x14ac:dyDescent="0.25">
      <c r="A65" s="185"/>
      <c r="B65" s="203"/>
      <c r="C65" s="202"/>
      <c r="D65" s="161"/>
      <c r="E65" s="140"/>
      <c r="F65" s="175"/>
      <c r="G65" s="141"/>
      <c r="H65" s="141"/>
      <c r="I65" s="141"/>
      <c r="J65" s="175" t="s">
        <v>166</v>
      </c>
      <c r="K65" s="138">
        <v>133</v>
      </c>
      <c r="L65" s="174"/>
      <c r="M65" s="173">
        <v>2</v>
      </c>
      <c r="N65" s="173">
        <v>3</v>
      </c>
      <c r="O65" s="172">
        <v>6340551180</v>
      </c>
      <c r="P65" s="59">
        <v>120</v>
      </c>
      <c r="Q65" s="171"/>
      <c r="R65" s="170"/>
      <c r="S65" s="136"/>
      <c r="T65" s="136"/>
      <c r="U65" s="136"/>
      <c r="V65" s="136"/>
      <c r="W65" s="169"/>
      <c r="X65" s="168"/>
      <c r="Y65" s="167">
        <f>Y66+Y67</f>
        <v>169260</v>
      </c>
      <c r="Z65" s="167">
        <f>Z66+Z67</f>
        <v>182280</v>
      </c>
      <c r="AA65" s="133">
        <f>AA66+AA67</f>
        <v>195300</v>
      </c>
      <c r="AB65" s="154"/>
    </row>
    <row r="66" spans="1:28" ht="32.25" customHeight="1" x14ac:dyDescent="0.25">
      <c r="A66" s="185"/>
      <c r="B66" s="203"/>
      <c r="C66" s="202"/>
      <c r="D66" s="161"/>
      <c r="E66" s="140"/>
      <c r="F66" s="175"/>
      <c r="G66" s="141"/>
      <c r="H66" s="141"/>
      <c r="I66" s="141"/>
      <c r="J66" s="175" t="s">
        <v>221</v>
      </c>
      <c r="K66" s="138">
        <v>133</v>
      </c>
      <c r="L66" s="174"/>
      <c r="M66" s="173">
        <v>2</v>
      </c>
      <c r="N66" s="173">
        <v>3</v>
      </c>
      <c r="O66" s="172">
        <v>6340551180</v>
      </c>
      <c r="P66" s="59">
        <v>121</v>
      </c>
      <c r="Q66" s="171"/>
      <c r="R66" s="170"/>
      <c r="S66" s="136"/>
      <c r="T66" s="136"/>
      <c r="U66" s="136"/>
      <c r="V66" s="136"/>
      <c r="W66" s="169"/>
      <c r="X66" s="168"/>
      <c r="Y66" s="167">
        <v>130000</v>
      </c>
      <c r="Z66" s="167">
        <v>140000</v>
      </c>
      <c r="AA66" s="133">
        <v>150000</v>
      </c>
      <c r="AB66" s="154"/>
    </row>
    <row r="67" spans="1:28" ht="79.5" customHeight="1" x14ac:dyDescent="0.25">
      <c r="A67" s="185"/>
      <c r="B67" s="203"/>
      <c r="C67" s="202"/>
      <c r="D67" s="161"/>
      <c r="E67" s="140"/>
      <c r="F67" s="175"/>
      <c r="G67" s="141"/>
      <c r="H67" s="141"/>
      <c r="I67" s="141"/>
      <c r="J67" s="175" t="s">
        <v>220</v>
      </c>
      <c r="K67" s="138">
        <v>133</v>
      </c>
      <c r="L67" s="174"/>
      <c r="M67" s="173">
        <v>2</v>
      </c>
      <c r="N67" s="173">
        <v>3</v>
      </c>
      <c r="O67" s="172">
        <v>6340551180</v>
      </c>
      <c r="P67" s="59">
        <v>129</v>
      </c>
      <c r="Q67" s="171"/>
      <c r="R67" s="170"/>
      <c r="S67" s="136"/>
      <c r="T67" s="136"/>
      <c r="U67" s="136"/>
      <c r="V67" s="136"/>
      <c r="W67" s="169"/>
      <c r="X67" s="168"/>
      <c r="Y67" s="167">
        <v>39260</v>
      </c>
      <c r="Z67" s="167">
        <v>42280</v>
      </c>
      <c r="AA67" s="133">
        <v>45300</v>
      </c>
      <c r="AB67" s="154" t="s">
        <v>129</v>
      </c>
    </row>
    <row r="68" spans="1:28" ht="47.25" customHeight="1" x14ac:dyDescent="0.25">
      <c r="A68" s="185"/>
      <c r="B68" s="203"/>
      <c r="C68" s="202"/>
      <c r="D68" s="161"/>
      <c r="E68" s="140"/>
      <c r="F68" s="175"/>
      <c r="G68" s="141"/>
      <c r="H68" s="141"/>
      <c r="I68" s="141"/>
      <c r="J68" s="175" t="s">
        <v>169</v>
      </c>
      <c r="K68" s="138">
        <v>133</v>
      </c>
      <c r="L68" s="174">
        <v>203</v>
      </c>
      <c r="M68" s="173">
        <v>2</v>
      </c>
      <c r="N68" s="173">
        <v>3</v>
      </c>
      <c r="O68" s="172">
        <v>6340551180</v>
      </c>
      <c r="P68" s="59">
        <v>240</v>
      </c>
      <c r="Q68" s="171"/>
      <c r="R68" s="170"/>
      <c r="S68" s="136"/>
      <c r="T68" s="136"/>
      <c r="U68" s="136"/>
      <c r="V68" s="136"/>
      <c r="W68" s="169"/>
      <c r="X68" s="168"/>
      <c r="Y68" s="167">
        <f>Y69</f>
        <v>5816.24</v>
      </c>
      <c r="Z68" s="167">
        <f>Z69</f>
        <v>10146.15</v>
      </c>
      <c r="AA68" s="133">
        <f>AA69</f>
        <v>4304.2700000000004</v>
      </c>
      <c r="AB68" s="154" t="s">
        <v>129</v>
      </c>
    </row>
    <row r="69" spans="1:28" ht="29.25" customHeight="1" x14ac:dyDescent="0.25">
      <c r="A69" s="185"/>
      <c r="B69" s="203"/>
      <c r="C69" s="202"/>
      <c r="D69" s="161"/>
      <c r="E69" s="140"/>
      <c r="F69" s="175"/>
      <c r="G69" s="466" t="s">
        <v>212</v>
      </c>
      <c r="H69" s="466"/>
      <c r="I69" s="466"/>
      <c r="J69" s="467"/>
      <c r="K69" s="138">
        <v>133</v>
      </c>
      <c r="L69" s="174">
        <v>203</v>
      </c>
      <c r="M69" s="173">
        <v>2</v>
      </c>
      <c r="N69" s="173">
        <v>3</v>
      </c>
      <c r="O69" s="172">
        <v>6340551180</v>
      </c>
      <c r="P69" s="59">
        <v>244</v>
      </c>
      <c r="Q69" s="171"/>
      <c r="R69" s="170">
        <v>10000</v>
      </c>
      <c r="S69" s="459"/>
      <c r="T69" s="459"/>
      <c r="U69" s="459"/>
      <c r="V69" s="459"/>
      <c r="W69" s="169">
        <v>0</v>
      </c>
      <c r="X69" s="168">
        <v>0</v>
      </c>
      <c r="Y69" s="167">
        <v>5816.24</v>
      </c>
      <c r="Z69" s="167">
        <v>10146.15</v>
      </c>
      <c r="AA69" s="133">
        <v>4304.2700000000004</v>
      </c>
      <c r="AB69" s="154" t="s">
        <v>129</v>
      </c>
    </row>
    <row r="70" spans="1:28" ht="22.5" customHeight="1" x14ac:dyDescent="0.2">
      <c r="A70" s="185"/>
      <c r="B70" s="457" t="s">
        <v>144</v>
      </c>
      <c r="C70" s="457"/>
      <c r="D70" s="457"/>
      <c r="E70" s="457"/>
      <c r="F70" s="457"/>
      <c r="G70" s="457"/>
      <c r="H70" s="457"/>
      <c r="I70" s="457"/>
      <c r="J70" s="458"/>
      <c r="K70" s="158">
        <v>133</v>
      </c>
      <c r="L70" s="174">
        <v>300</v>
      </c>
      <c r="M70" s="187">
        <v>3</v>
      </c>
      <c r="N70" s="187">
        <v>0</v>
      </c>
      <c r="O70" s="160">
        <v>0</v>
      </c>
      <c r="P70" s="52">
        <v>0</v>
      </c>
      <c r="Q70" s="171"/>
      <c r="R70" s="170">
        <v>0</v>
      </c>
      <c r="S70" s="456"/>
      <c r="T70" s="456"/>
      <c r="U70" s="456"/>
      <c r="V70" s="456"/>
      <c r="W70" s="169">
        <v>0</v>
      </c>
      <c r="X70" s="168">
        <v>0</v>
      </c>
      <c r="Y70" s="186">
        <f>Y71+Y78</f>
        <v>111992</v>
      </c>
      <c r="Z70" s="186">
        <f>Z71+Z78</f>
        <v>22000</v>
      </c>
      <c r="AA70" s="53">
        <f>AA71+AA78</f>
        <v>0</v>
      </c>
      <c r="AB70" s="154" t="s">
        <v>129</v>
      </c>
    </row>
    <row r="71" spans="1:28" ht="51" customHeight="1" x14ac:dyDescent="0.2">
      <c r="A71" s="185"/>
      <c r="B71" s="184"/>
      <c r="C71" s="189"/>
      <c r="D71" s="470" t="s">
        <v>145</v>
      </c>
      <c r="E71" s="470"/>
      <c r="F71" s="470"/>
      <c r="G71" s="470"/>
      <c r="H71" s="470"/>
      <c r="I71" s="470"/>
      <c r="J71" s="471"/>
      <c r="K71" s="158">
        <v>133</v>
      </c>
      <c r="L71" s="174">
        <v>310</v>
      </c>
      <c r="M71" s="187">
        <v>3</v>
      </c>
      <c r="N71" s="187">
        <v>10</v>
      </c>
      <c r="O71" s="160">
        <v>0</v>
      </c>
      <c r="P71" s="52">
        <v>0</v>
      </c>
      <c r="Q71" s="171"/>
      <c r="R71" s="170">
        <v>0</v>
      </c>
      <c r="S71" s="456"/>
      <c r="T71" s="456"/>
      <c r="U71" s="456"/>
      <c r="V71" s="456"/>
      <c r="W71" s="169">
        <v>0</v>
      </c>
      <c r="X71" s="168">
        <v>0</v>
      </c>
      <c r="Y71" s="186">
        <f>Y74</f>
        <v>109992</v>
      </c>
      <c r="Z71" s="186">
        <f>Z74</f>
        <v>20000</v>
      </c>
      <c r="AA71" s="157">
        <f>AA74</f>
        <v>0</v>
      </c>
      <c r="AB71" s="154" t="s">
        <v>129</v>
      </c>
    </row>
    <row r="72" spans="1:28" ht="65.25" customHeight="1" x14ac:dyDescent="0.2">
      <c r="A72" s="185"/>
      <c r="B72" s="184"/>
      <c r="C72" s="189"/>
      <c r="D72" s="143"/>
      <c r="E72" s="188"/>
      <c r="F72" s="188"/>
      <c r="G72" s="191"/>
      <c r="H72" s="191"/>
      <c r="I72" s="191"/>
      <c r="J72" s="159" t="s">
        <v>210</v>
      </c>
      <c r="K72" s="158">
        <v>133</v>
      </c>
      <c r="L72" s="174"/>
      <c r="M72" s="187">
        <v>3</v>
      </c>
      <c r="N72" s="187">
        <v>10</v>
      </c>
      <c r="O72" s="160">
        <v>6300000000</v>
      </c>
      <c r="P72" s="52">
        <v>0</v>
      </c>
      <c r="Q72" s="171"/>
      <c r="R72" s="170"/>
      <c r="S72" s="123"/>
      <c r="T72" s="123"/>
      <c r="U72" s="123"/>
      <c r="V72" s="123"/>
      <c r="W72" s="169"/>
      <c r="X72" s="168"/>
      <c r="Y72" s="186">
        <f>Y74</f>
        <v>109992</v>
      </c>
      <c r="Z72" s="186">
        <f>Z74</f>
        <v>20000</v>
      </c>
      <c r="AA72" s="157">
        <f>AA74</f>
        <v>0</v>
      </c>
      <c r="AB72" s="154"/>
    </row>
    <row r="73" spans="1:28" ht="26.25" customHeight="1" x14ac:dyDescent="0.2">
      <c r="A73" s="185"/>
      <c r="B73" s="184"/>
      <c r="C73" s="189"/>
      <c r="D73" s="143"/>
      <c r="E73" s="188"/>
      <c r="F73" s="188" t="s">
        <v>163</v>
      </c>
      <c r="G73" s="191"/>
      <c r="H73" s="191"/>
      <c r="I73" s="191"/>
      <c r="J73" s="159" t="s">
        <v>163</v>
      </c>
      <c r="K73" s="158">
        <v>133</v>
      </c>
      <c r="L73" s="174"/>
      <c r="M73" s="187">
        <v>3</v>
      </c>
      <c r="N73" s="187">
        <v>10</v>
      </c>
      <c r="O73" s="160">
        <v>6340000000</v>
      </c>
      <c r="P73" s="52">
        <v>0</v>
      </c>
      <c r="Q73" s="171"/>
      <c r="R73" s="170"/>
      <c r="S73" s="123"/>
      <c r="T73" s="123"/>
      <c r="U73" s="123"/>
      <c r="V73" s="123"/>
      <c r="W73" s="169"/>
      <c r="X73" s="168"/>
      <c r="Y73" s="186">
        <f t="shared" ref="Y73:AA76" si="5">Y74</f>
        <v>109992</v>
      </c>
      <c r="Z73" s="186">
        <f t="shared" si="5"/>
        <v>20000</v>
      </c>
      <c r="AA73" s="157">
        <f t="shared" si="5"/>
        <v>0</v>
      </c>
      <c r="AB73" s="154"/>
    </row>
    <row r="74" spans="1:28" ht="28.5" customHeight="1" x14ac:dyDescent="0.25">
      <c r="A74" s="185"/>
      <c r="B74" s="184"/>
      <c r="C74" s="144"/>
      <c r="D74" s="143"/>
      <c r="E74" s="183"/>
      <c r="F74" s="462" t="s">
        <v>219</v>
      </c>
      <c r="G74" s="463"/>
      <c r="H74" s="463"/>
      <c r="I74" s="463"/>
      <c r="J74" s="464"/>
      <c r="K74" s="138">
        <v>133</v>
      </c>
      <c r="L74" s="174">
        <v>310</v>
      </c>
      <c r="M74" s="173">
        <v>3</v>
      </c>
      <c r="N74" s="173">
        <v>10</v>
      </c>
      <c r="O74" s="172">
        <v>6340100000</v>
      </c>
      <c r="P74" s="59">
        <v>0</v>
      </c>
      <c r="Q74" s="171"/>
      <c r="R74" s="170">
        <v>0</v>
      </c>
      <c r="S74" s="459"/>
      <c r="T74" s="459"/>
      <c r="U74" s="459"/>
      <c r="V74" s="459"/>
      <c r="W74" s="169">
        <v>0</v>
      </c>
      <c r="X74" s="168">
        <v>0</v>
      </c>
      <c r="Y74" s="167">
        <f t="shared" si="5"/>
        <v>109992</v>
      </c>
      <c r="Z74" s="167">
        <f t="shared" si="5"/>
        <v>20000</v>
      </c>
      <c r="AA74" s="133">
        <f t="shared" si="5"/>
        <v>0</v>
      </c>
      <c r="AB74" s="154"/>
    </row>
    <row r="75" spans="1:28" ht="38.25" customHeight="1" x14ac:dyDescent="0.25">
      <c r="A75" s="185"/>
      <c r="B75" s="184"/>
      <c r="C75" s="144"/>
      <c r="D75" s="143"/>
      <c r="E75" s="183"/>
      <c r="F75" s="183"/>
      <c r="G75" s="142"/>
      <c r="H75" s="142"/>
      <c r="I75" s="142"/>
      <c r="J75" s="183" t="s">
        <v>187</v>
      </c>
      <c r="K75" s="138">
        <v>133</v>
      </c>
      <c r="L75" s="174">
        <v>310</v>
      </c>
      <c r="M75" s="173">
        <v>3</v>
      </c>
      <c r="N75" s="173">
        <v>10</v>
      </c>
      <c r="O75" s="172">
        <v>6340195020</v>
      </c>
      <c r="P75" s="59">
        <v>0</v>
      </c>
      <c r="Q75" s="171"/>
      <c r="R75" s="170"/>
      <c r="S75" s="136"/>
      <c r="T75" s="136"/>
      <c r="U75" s="136"/>
      <c r="V75" s="136"/>
      <c r="W75" s="169"/>
      <c r="X75" s="168"/>
      <c r="Y75" s="167">
        <f t="shared" si="5"/>
        <v>109992</v>
      </c>
      <c r="Z75" s="167">
        <f t="shared" si="5"/>
        <v>20000</v>
      </c>
      <c r="AA75" s="133">
        <f t="shared" si="5"/>
        <v>0</v>
      </c>
      <c r="AB75" s="154" t="s">
        <v>129</v>
      </c>
    </row>
    <row r="76" spans="1:28" ht="36" customHeight="1" x14ac:dyDescent="0.25">
      <c r="A76" s="185"/>
      <c r="B76" s="184"/>
      <c r="C76" s="144"/>
      <c r="D76" s="143"/>
      <c r="E76" s="183"/>
      <c r="F76" s="183"/>
      <c r="G76" s="142"/>
      <c r="H76" s="142"/>
      <c r="I76" s="142"/>
      <c r="J76" s="183" t="s">
        <v>169</v>
      </c>
      <c r="K76" s="138">
        <v>133</v>
      </c>
      <c r="L76" s="174">
        <v>310</v>
      </c>
      <c r="M76" s="173">
        <v>3</v>
      </c>
      <c r="N76" s="173">
        <v>10</v>
      </c>
      <c r="O76" s="172">
        <v>6340195220</v>
      </c>
      <c r="P76" s="59">
        <v>240</v>
      </c>
      <c r="Q76" s="171"/>
      <c r="R76" s="170"/>
      <c r="S76" s="136"/>
      <c r="T76" s="136"/>
      <c r="U76" s="136"/>
      <c r="V76" s="136"/>
      <c r="W76" s="169"/>
      <c r="X76" s="168"/>
      <c r="Y76" s="167">
        <f t="shared" si="5"/>
        <v>109992</v>
      </c>
      <c r="Z76" s="167">
        <f t="shared" si="5"/>
        <v>20000</v>
      </c>
      <c r="AA76" s="133">
        <f t="shared" si="5"/>
        <v>0</v>
      </c>
      <c r="AB76" s="154"/>
    </row>
    <row r="77" spans="1:28" ht="31.5" customHeight="1" x14ac:dyDescent="0.25">
      <c r="A77" s="185"/>
      <c r="B77" s="184"/>
      <c r="C77" s="144"/>
      <c r="D77" s="143"/>
      <c r="E77" s="142"/>
      <c r="F77" s="183"/>
      <c r="G77" s="468" t="s">
        <v>212</v>
      </c>
      <c r="H77" s="468"/>
      <c r="I77" s="468"/>
      <c r="J77" s="469"/>
      <c r="K77" s="138">
        <v>133</v>
      </c>
      <c r="L77" s="174">
        <v>310</v>
      </c>
      <c r="M77" s="173">
        <v>3</v>
      </c>
      <c r="N77" s="173">
        <v>10</v>
      </c>
      <c r="O77" s="172">
        <v>6340195220</v>
      </c>
      <c r="P77" s="59">
        <v>244</v>
      </c>
      <c r="Q77" s="171"/>
      <c r="R77" s="170">
        <v>10000</v>
      </c>
      <c r="S77" s="459"/>
      <c r="T77" s="459"/>
      <c r="U77" s="459"/>
      <c r="V77" s="459"/>
      <c r="W77" s="169">
        <v>0</v>
      </c>
      <c r="X77" s="168">
        <v>0</v>
      </c>
      <c r="Y77" s="167">
        <v>109992</v>
      </c>
      <c r="Z77" s="167">
        <v>20000</v>
      </c>
      <c r="AA77" s="133">
        <v>0</v>
      </c>
      <c r="AB77" s="154"/>
    </row>
    <row r="78" spans="1:28" ht="36" customHeight="1" x14ac:dyDescent="0.2">
      <c r="A78" s="185"/>
      <c r="B78" s="184"/>
      <c r="C78" s="195"/>
      <c r="D78" s="194"/>
      <c r="E78" s="201"/>
      <c r="F78" s="200"/>
      <c r="G78" s="201"/>
      <c r="H78" s="201"/>
      <c r="I78" s="201"/>
      <c r="J78" s="191" t="s">
        <v>146</v>
      </c>
      <c r="K78" s="138">
        <v>133</v>
      </c>
      <c r="L78" s="174"/>
      <c r="M78" s="173">
        <v>3</v>
      </c>
      <c r="N78" s="173">
        <v>14</v>
      </c>
      <c r="O78" s="172">
        <v>0</v>
      </c>
      <c r="P78" s="59">
        <v>0</v>
      </c>
      <c r="Q78" s="171"/>
      <c r="R78" s="170"/>
      <c r="S78" s="136"/>
      <c r="T78" s="136"/>
      <c r="U78" s="136"/>
      <c r="V78" s="136"/>
      <c r="W78" s="169"/>
      <c r="X78" s="168"/>
      <c r="Y78" s="186">
        <f t="shared" ref="Y78:AA81" si="6">Y79</f>
        <v>2000</v>
      </c>
      <c r="Z78" s="186">
        <f t="shared" si="6"/>
        <v>2000</v>
      </c>
      <c r="AA78" s="157">
        <f t="shared" si="6"/>
        <v>0</v>
      </c>
      <c r="AB78" s="154"/>
    </row>
    <row r="79" spans="1:28" ht="91.5" customHeight="1" x14ac:dyDescent="0.2">
      <c r="A79" s="185"/>
      <c r="B79" s="184"/>
      <c r="C79" s="195"/>
      <c r="D79" s="194"/>
      <c r="E79" s="201"/>
      <c r="F79" s="200"/>
      <c r="G79" s="201"/>
      <c r="H79" s="201"/>
      <c r="I79" s="201"/>
      <c r="J79" s="191" t="s">
        <v>162</v>
      </c>
      <c r="K79" s="138">
        <v>133</v>
      </c>
      <c r="L79" s="174"/>
      <c r="M79" s="173">
        <v>3</v>
      </c>
      <c r="N79" s="173">
        <v>14</v>
      </c>
      <c r="O79" s="172">
        <v>6300000000</v>
      </c>
      <c r="P79" s="59">
        <v>0</v>
      </c>
      <c r="Q79" s="171"/>
      <c r="R79" s="170"/>
      <c r="S79" s="136"/>
      <c r="T79" s="136"/>
      <c r="U79" s="136"/>
      <c r="V79" s="136"/>
      <c r="W79" s="169"/>
      <c r="X79" s="168"/>
      <c r="Y79" s="186">
        <f t="shared" si="6"/>
        <v>2000</v>
      </c>
      <c r="Z79" s="186">
        <f t="shared" si="6"/>
        <v>2000</v>
      </c>
      <c r="AA79" s="157">
        <f t="shared" si="6"/>
        <v>0</v>
      </c>
      <c r="AB79" s="154"/>
    </row>
    <row r="80" spans="1:28" ht="29.25" customHeight="1" x14ac:dyDescent="0.2">
      <c r="A80" s="185"/>
      <c r="B80" s="184"/>
      <c r="C80" s="195"/>
      <c r="D80" s="194"/>
      <c r="E80" s="201"/>
      <c r="F80" s="200"/>
      <c r="G80" s="201"/>
      <c r="H80" s="201"/>
      <c r="I80" s="201"/>
      <c r="J80" s="191" t="s">
        <v>163</v>
      </c>
      <c r="K80" s="138">
        <v>133</v>
      </c>
      <c r="L80" s="174"/>
      <c r="M80" s="173">
        <v>3</v>
      </c>
      <c r="N80" s="173">
        <v>14</v>
      </c>
      <c r="O80" s="172">
        <v>6340000000</v>
      </c>
      <c r="P80" s="59">
        <v>0</v>
      </c>
      <c r="Q80" s="171"/>
      <c r="R80" s="170"/>
      <c r="S80" s="136"/>
      <c r="T80" s="136"/>
      <c r="U80" s="136"/>
      <c r="V80" s="136"/>
      <c r="W80" s="169"/>
      <c r="X80" s="168"/>
      <c r="Y80" s="186">
        <f t="shared" si="6"/>
        <v>2000</v>
      </c>
      <c r="Z80" s="186">
        <f t="shared" si="6"/>
        <v>2000</v>
      </c>
      <c r="AA80" s="157">
        <f t="shared" si="6"/>
        <v>0</v>
      </c>
      <c r="AB80" s="154"/>
    </row>
    <row r="81" spans="1:28" ht="33" customHeight="1" x14ac:dyDescent="0.2">
      <c r="A81" s="185"/>
      <c r="B81" s="184"/>
      <c r="C81" s="195"/>
      <c r="D81" s="194"/>
      <c r="E81" s="201"/>
      <c r="F81" s="200"/>
      <c r="G81" s="201"/>
      <c r="H81" s="201"/>
      <c r="I81" s="201"/>
      <c r="J81" s="191" t="s">
        <v>219</v>
      </c>
      <c r="K81" s="138">
        <v>133</v>
      </c>
      <c r="L81" s="174"/>
      <c r="M81" s="173">
        <v>3</v>
      </c>
      <c r="N81" s="173">
        <v>14</v>
      </c>
      <c r="O81" s="172">
        <v>6340100000</v>
      </c>
      <c r="P81" s="59">
        <v>0</v>
      </c>
      <c r="Q81" s="171"/>
      <c r="R81" s="170"/>
      <c r="S81" s="136"/>
      <c r="T81" s="136"/>
      <c r="U81" s="136"/>
      <c r="V81" s="136"/>
      <c r="W81" s="169"/>
      <c r="X81" s="168"/>
      <c r="Y81" s="186">
        <f t="shared" si="6"/>
        <v>2000</v>
      </c>
      <c r="Z81" s="186">
        <f t="shared" si="6"/>
        <v>2000</v>
      </c>
      <c r="AA81" s="157">
        <f t="shared" si="6"/>
        <v>0</v>
      </c>
      <c r="AB81" s="154"/>
    </row>
    <row r="82" spans="1:28" ht="24" customHeight="1" x14ac:dyDescent="0.25">
      <c r="A82" s="185"/>
      <c r="B82" s="184"/>
      <c r="C82" s="195"/>
      <c r="D82" s="194"/>
      <c r="E82" s="201"/>
      <c r="F82" s="200"/>
      <c r="G82" s="201"/>
      <c r="H82" s="201"/>
      <c r="I82" s="201"/>
      <c r="J82" s="200" t="s">
        <v>191</v>
      </c>
      <c r="K82" s="138">
        <v>133</v>
      </c>
      <c r="L82" s="174"/>
      <c r="M82" s="173">
        <v>3</v>
      </c>
      <c r="N82" s="173">
        <v>14</v>
      </c>
      <c r="O82" s="172">
        <v>6340120040</v>
      </c>
      <c r="P82" s="59">
        <v>0</v>
      </c>
      <c r="Q82" s="171"/>
      <c r="R82" s="170"/>
      <c r="S82" s="136"/>
      <c r="T82" s="136"/>
      <c r="U82" s="136"/>
      <c r="V82" s="136"/>
      <c r="W82" s="169"/>
      <c r="X82" s="168"/>
      <c r="Y82" s="167">
        <v>2000</v>
      </c>
      <c r="Z82" s="167">
        <f>Z83</f>
        <v>2000</v>
      </c>
      <c r="AA82" s="133">
        <f>AA83</f>
        <v>0</v>
      </c>
      <c r="AB82" s="154"/>
    </row>
    <row r="83" spans="1:28" ht="39.75" customHeight="1" x14ac:dyDescent="0.25">
      <c r="A83" s="185"/>
      <c r="B83" s="184"/>
      <c r="C83" s="195"/>
      <c r="D83" s="194"/>
      <c r="E83" s="201"/>
      <c r="F83" s="200"/>
      <c r="G83" s="201"/>
      <c r="H83" s="201"/>
      <c r="I83" s="201"/>
      <c r="J83" s="200" t="s">
        <v>169</v>
      </c>
      <c r="K83" s="138">
        <v>133</v>
      </c>
      <c r="L83" s="174"/>
      <c r="M83" s="173">
        <v>3</v>
      </c>
      <c r="N83" s="173">
        <v>14</v>
      </c>
      <c r="O83" s="172">
        <v>6340120040</v>
      </c>
      <c r="P83" s="59">
        <v>240</v>
      </c>
      <c r="Q83" s="171"/>
      <c r="R83" s="170"/>
      <c r="S83" s="136"/>
      <c r="T83" s="136"/>
      <c r="U83" s="136"/>
      <c r="V83" s="136"/>
      <c r="W83" s="169"/>
      <c r="X83" s="168"/>
      <c r="Y83" s="167">
        <f>Y84</f>
        <v>2000</v>
      </c>
      <c r="Z83" s="167">
        <f>Z84</f>
        <v>2000</v>
      </c>
      <c r="AA83" s="133">
        <f>AA84</f>
        <v>0</v>
      </c>
      <c r="AB83" s="154" t="s">
        <v>129</v>
      </c>
    </row>
    <row r="84" spans="1:28" ht="20.25" customHeight="1" x14ac:dyDescent="0.25">
      <c r="A84" s="185"/>
      <c r="B84" s="184"/>
      <c r="C84" s="195"/>
      <c r="D84" s="194"/>
      <c r="E84" s="201"/>
      <c r="F84" s="200"/>
      <c r="G84" s="201"/>
      <c r="H84" s="201"/>
      <c r="I84" s="201"/>
      <c r="J84" s="200" t="s">
        <v>212</v>
      </c>
      <c r="K84" s="138">
        <v>133</v>
      </c>
      <c r="L84" s="174"/>
      <c r="M84" s="173">
        <v>3</v>
      </c>
      <c r="N84" s="173">
        <v>14</v>
      </c>
      <c r="O84" s="172">
        <v>6340120040</v>
      </c>
      <c r="P84" s="59">
        <v>244</v>
      </c>
      <c r="Q84" s="171"/>
      <c r="R84" s="170"/>
      <c r="S84" s="136"/>
      <c r="T84" s="136"/>
      <c r="U84" s="136"/>
      <c r="V84" s="136"/>
      <c r="W84" s="169"/>
      <c r="X84" s="168"/>
      <c r="Y84" s="167">
        <v>2000</v>
      </c>
      <c r="Z84" s="167">
        <v>2000</v>
      </c>
      <c r="AA84" s="133">
        <v>0</v>
      </c>
      <c r="AB84" s="154"/>
    </row>
    <row r="85" spans="1:28" ht="17.25" customHeight="1" x14ac:dyDescent="0.2">
      <c r="A85" s="185"/>
      <c r="B85" s="457" t="s">
        <v>147</v>
      </c>
      <c r="C85" s="457"/>
      <c r="D85" s="457"/>
      <c r="E85" s="457"/>
      <c r="F85" s="457"/>
      <c r="G85" s="457"/>
      <c r="H85" s="457"/>
      <c r="I85" s="457"/>
      <c r="J85" s="458"/>
      <c r="K85" s="158">
        <v>133</v>
      </c>
      <c r="L85" s="174">
        <v>400</v>
      </c>
      <c r="M85" s="187">
        <v>4</v>
      </c>
      <c r="N85" s="187">
        <v>0</v>
      </c>
      <c r="O85" s="160">
        <v>0</v>
      </c>
      <c r="P85" s="52">
        <v>0</v>
      </c>
      <c r="Q85" s="171"/>
      <c r="R85" s="170">
        <v>0</v>
      </c>
      <c r="S85" s="456"/>
      <c r="T85" s="456"/>
      <c r="U85" s="456"/>
      <c r="V85" s="456"/>
      <c r="W85" s="169">
        <v>0</v>
      </c>
      <c r="X85" s="168">
        <v>0</v>
      </c>
      <c r="Y85" s="186">
        <f>Y86</f>
        <v>1017000</v>
      </c>
      <c r="Z85" s="186">
        <f>Z86</f>
        <v>1063000</v>
      </c>
      <c r="AA85" s="53">
        <f>AA86</f>
        <v>1408000</v>
      </c>
      <c r="AB85" s="154" t="s">
        <v>129</v>
      </c>
    </row>
    <row r="86" spans="1:28" ht="26.25" customHeight="1" x14ac:dyDescent="0.2">
      <c r="A86" s="185"/>
      <c r="B86" s="198"/>
      <c r="C86" s="197"/>
      <c r="D86" s="196"/>
      <c r="E86" s="196"/>
      <c r="F86" s="196"/>
      <c r="G86" s="196"/>
      <c r="H86" s="196"/>
      <c r="I86" s="196"/>
      <c r="J86" s="199" t="s">
        <v>148</v>
      </c>
      <c r="K86" s="158">
        <v>133</v>
      </c>
      <c r="L86" s="174"/>
      <c r="M86" s="187">
        <v>4</v>
      </c>
      <c r="N86" s="187">
        <v>9</v>
      </c>
      <c r="O86" s="160">
        <v>0</v>
      </c>
      <c r="P86" s="52">
        <v>0</v>
      </c>
      <c r="Q86" s="171"/>
      <c r="R86" s="170"/>
      <c r="S86" s="123"/>
      <c r="T86" s="123"/>
      <c r="U86" s="123"/>
      <c r="V86" s="123"/>
      <c r="W86" s="169"/>
      <c r="X86" s="168"/>
      <c r="Y86" s="186">
        <f>Y87</f>
        <v>1017000</v>
      </c>
      <c r="Z86" s="186">
        <f>Z89</f>
        <v>1063000</v>
      </c>
      <c r="AA86" s="53">
        <f>AA89</f>
        <v>1408000</v>
      </c>
      <c r="AB86" s="154" t="s">
        <v>129</v>
      </c>
    </row>
    <row r="87" spans="1:28" ht="56.25" customHeight="1" x14ac:dyDescent="0.2">
      <c r="A87" s="185"/>
      <c r="B87" s="198"/>
      <c r="C87" s="197"/>
      <c r="D87" s="197"/>
      <c r="E87" s="196"/>
      <c r="F87" s="196"/>
      <c r="G87" s="196"/>
      <c r="H87" s="196"/>
      <c r="I87" s="196"/>
      <c r="J87" s="159" t="s">
        <v>210</v>
      </c>
      <c r="K87" s="158">
        <v>133</v>
      </c>
      <c r="L87" s="174"/>
      <c r="M87" s="187">
        <v>4</v>
      </c>
      <c r="N87" s="187">
        <v>9</v>
      </c>
      <c r="O87" s="172">
        <v>6300000000</v>
      </c>
      <c r="P87" s="52">
        <v>0</v>
      </c>
      <c r="Q87" s="171"/>
      <c r="R87" s="170"/>
      <c r="S87" s="123"/>
      <c r="T87" s="123"/>
      <c r="U87" s="123"/>
      <c r="V87" s="123"/>
      <c r="W87" s="169"/>
      <c r="X87" s="168"/>
      <c r="Y87" s="186">
        <f>Y89</f>
        <v>1017000</v>
      </c>
      <c r="Z87" s="186">
        <f>Z89</f>
        <v>1063000</v>
      </c>
      <c r="AA87" s="53">
        <f>AA89</f>
        <v>1408000</v>
      </c>
      <c r="AB87" s="154"/>
    </row>
    <row r="88" spans="1:28" ht="23.25" customHeight="1" x14ac:dyDescent="0.2">
      <c r="A88" s="185"/>
      <c r="B88" s="198"/>
      <c r="C88" s="197"/>
      <c r="D88" s="197"/>
      <c r="E88" s="196"/>
      <c r="F88" s="196"/>
      <c r="G88" s="196"/>
      <c r="H88" s="196"/>
      <c r="I88" s="196"/>
      <c r="J88" s="159" t="s">
        <v>163</v>
      </c>
      <c r="K88" s="158">
        <v>133</v>
      </c>
      <c r="L88" s="174"/>
      <c r="M88" s="187">
        <v>4</v>
      </c>
      <c r="N88" s="187">
        <v>9</v>
      </c>
      <c r="O88" s="172">
        <v>6340000000</v>
      </c>
      <c r="P88" s="52">
        <v>0</v>
      </c>
      <c r="Q88" s="171"/>
      <c r="R88" s="170"/>
      <c r="S88" s="123"/>
      <c r="T88" s="123"/>
      <c r="U88" s="123"/>
      <c r="V88" s="123"/>
      <c r="W88" s="169"/>
      <c r="X88" s="168"/>
      <c r="Y88" s="186">
        <f t="shared" ref="Y88:AA90" si="7">Y89</f>
        <v>1017000</v>
      </c>
      <c r="Z88" s="186">
        <f t="shared" si="7"/>
        <v>1063000</v>
      </c>
      <c r="AA88" s="53">
        <f t="shared" si="7"/>
        <v>1408000</v>
      </c>
      <c r="AB88" s="154"/>
    </row>
    <row r="89" spans="1:28" ht="27" customHeight="1" x14ac:dyDescent="0.25">
      <c r="A89" s="185"/>
      <c r="B89" s="184"/>
      <c r="C89" s="144"/>
      <c r="D89" s="188"/>
      <c r="E89" s="466" t="s">
        <v>218</v>
      </c>
      <c r="F89" s="466"/>
      <c r="G89" s="466"/>
      <c r="H89" s="466"/>
      <c r="I89" s="466"/>
      <c r="J89" s="467"/>
      <c r="K89" s="138">
        <v>133</v>
      </c>
      <c r="L89" s="174">
        <v>409</v>
      </c>
      <c r="M89" s="173">
        <v>4</v>
      </c>
      <c r="N89" s="173">
        <v>9</v>
      </c>
      <c r="O89" s="172">
        <v>6340200000</v>
      </c>
      <c r="P89" s="59">
        <v>0</v>
      </c>
      <c r="Q89" s="171"/>
      <c r="R89" s="170">
        <v>0</v>
      </c>
      <c r="S89" s="459"/>
      <c r="T89" s="459"/>
      <c r="U89" s="459"/>
      <c r="V89" s="459"/>
      <c r="W89" s="169">
        <v>0</v>
      </c>
      <c r="X89" s="168">
        <v>0</v>
      </c>
      <c r="Y89" s="167">
        <f t="shared" si="7"/>
        <v>1017000</v>
      </c>
      <c r="Z89" s="167">
        <f t="shared" si="7"/>
        <v>1063000</v>
      </c>
      <c r="AA89" s="133">
        <f t="shared" si="7"/>
        <v>1408000</v>
      </c>
      <c r="AB89" s="154"/>
    </row>
    <row r="90" spans="1:28" ht="57" customHeight="1" x14ac:dyDescent="0.25">
      <c r="A90" s="185"/>
      <c r="B90" s="184"/>
      <c r="C90" s="144"/>
      <c r="D90" s="143"/>
      <c r="E90" s="175"/>
      <c r="F90" s="419" t="s">
        <v>193</v>
      </c>
      <c r="G90" s="420"/>
      <c r="H90" s="420"/>
      <c r="I90" s="420"/>
      <c r="J90" s="421"/>
      <c r="K90" s="138">
        <v>133</v>
      </c>
      <c r="L90" s="174">
        <v>409</v>
      </c>
      <c r="M90" s="173">
        <v>4</v>
      </c>
      <c r="N90" s="173">
        <v>9</v>
      </c>
      <c r="O90" s="172">
        <v>6340295280</v>
      </c>
      <c r="P90" s="59">
        <v>0</v>
      </c>
      <c r="Q90" s="171"/>
      <c r="R90" s="170">
        <v>0</v>
      </c>
      <c r="S90" s="459"/>
      <c r="T90" s="459"/>
      <c r="U90" s="459"/>
      <c r="V90" s="459"/>
      <c r="W90" s="169">
        <v>0</v>
      </c>
      <c r="X90" s="168">
        <v>0</v>
      </c>
      <c r="Y90" s="167">
        <f t="shared" si="7"/>
        <v>1017000</v>
      </c>
      <c r="Z90" s="167">
        <f t="shared" si="7"/>
        <v>1063000</v>
      </c>
      <c r="AA90" s="133">
        <f t="shared" si="7"/>
        <v>1408000</v>
      </c>
      <c r="AB90" s="154"/>
    </row>
    <row r="91" spans="1:28" ht="40.5" customHeight="1" x14ac:dyDescent="0.25">
      <c r="A91" s="185"/>
      <c r="B91" s="184"/>
      <c r="C91" s="144"/>
      <c r="D91" s="143"/>
      <c r="E91" s="175"/>
      <c r="F91" s="175"/>
      <c r="G91" s="140"/>
      <c r="H91" s="140"/>
      <c r="I91" s="140"/>
      <c r="J91" s="190" t="s">
        <v>169</v>
      </c>
      <c r="K91" s="138">
        <v>133</v>
      </c>
      <c r="L91" s="174">
        <v>409</v>
      </c>
      <c r="M91" s="173">
        <v>4</v>
      </c>
      <c r="N91" s="173">
        <v>9</v>
      </c>
      <c r="O91" s="172">
        <v>6340295280</v>
      </c>
      <c r="P91" s="59">
        <v>240</v>
      </c>
      <c r="Q91" s="171"/>
      <c r="R91" s="170"/>
      <c r="S91" s="136"/>
      <c r="T91" s="136"/>
      <c r="U91" s="136"/>
      <c r="V91" s="136"/>
      <c r="W91" s="169"/>
      <c r="X91" s="168"/>
      <c r="Y91" s="167">
        <f>Y92+Y93</f>
        <v>1017000</v>
      </c>
      <c r="Z91" s="167">
        <f>Z92+Z93</f>
        <v>1063000</v>
      </c>
      <c r="AA91" s="133">
        <f>AA92+AA93</f>
        <v>1408000</v>
      </c>
      <c r="AB91" s="154"/>
    </row>
    <row r="92" spans="1:28" ht="31.5" customHeight="1" x14ac:dyDescent="0.25">
      <c r="A92" s="185"/>
      <c r="B92" s="184"/>
      <c r="C92" s="144"/>
      <c r="D92" s="143"/>
      <c r="E92" s="140"/>
      <c r="F92" s="175"/>
      <c r="G92" s="466" t="s">
        <v>212</v>
      </c>
      <c r="H92" s="466"/>
      <c r="I92" s="466"/>
      <c r="J92" s="467"/>
      <c r="K92" s="138">
        <v>133</v>
      </c>
      <c r="L92" s="174">
        <v>409</v>
      </c>
      <c r="M92" s="173">
        <v>4</v>
      </c>
      <c r="N92" s="173">
        <v>9</v>
      </c>
      <c r="O92" s="172">
        <v>6340295280</v>
      </c>
      <c r="P92" s="59">
        <v>244</v>
      </c>
      <c r="Q92" s="171"/>
      <c r="R92" s="170">
        <v>10000</v>
      </c>
      <c r="S92" s="459"/>
      <c r="T92" s="459"/>
      <c r="U92" s="459"/>
      <c r="V92" s="459"/>
      <c r="W92" s="169">
        <v>0</v>
      </c>
      <c r="X92" s="168">
        <v>0</v>
      </c>
      <c r="Y92" s="167">
        <v>572000</v>
      </c>
      <c r="Z92" s="167">
        <v>598000</v>
      </c>
      <c r="AA92" s="133">
        <v>787000</v>
      </c>
      <c r="AB92" s="154"/>
    </row>
    <row r="93" spans="1:28" ht="21" customHeight="1" x14ac:dyDescent="0.25">
      <c r="A93" s="185"/>
      <c r="B93" s="184"/>
      <c r="C93" s="195"/>
      <c r="D93" s="194"/>
      <c r="E93" s="193"/>
      <c r="F93" s="192"/>
      <c r="G93" s="193"/>
      <c r="H93" s="193"/>
      <c r="I93" s="193"/>
      <c r="J93" s="192" t="s">
        <v>211</v>
      </c>
      <c r="K93" s="138">
        <v>133</v>
      </c>
      <c r="L93" s="174"/>
      <c r="M93" s="173">
        <v>4</v>
      </c>
      <c r="N93" s="173">
        <v>9</v>
      </c>
      <c r="O93" s="172">
        <v>6340295280</v>
      </c>
      <c r="P93" s="59">
        <v>247</v>
      </c>
      <c r="Q93" s="171"/>
      <c r="R93" s="170"/>
      <c r="S93" s="136"/>
      <c r="T93" s="136"/>
      <c r="U93" s="136"/>
      <c r="V93" s="136"/>
      <c r="W93" s="169"/>
      <c r="X93" s="168"/>
      <c r="Y93" s="167">
        <v>445000</v>
      </c>
      <c r="Z93" s="167">
        <v>465000</v>
      </c>
      <c r="AA93" s="133">
        <v>621000</v>
      </c>
      <c r="AB93" s="154"/>
    </row>
    <row r="94" spans="1:28" ht="27.75" customHeight="1" x14ac:dyDescent="0.2">
      <c r="A94" s="185"/>
      <c r="B94" s="472" t="s">
        <v>149</v>
      </c>
      <c r="C94" s="472"/>
      <c r="D94" s="472"/>
      <c r="E94" s="472"/>
      <c r="F94" s="472"/>
      <c r="G94" s="472"/>
      <c r="H94" s="472"/>
      <c r="I94" s="472"/>
      <c r="J94" s="473"/>
      <c r="K94" s="158">
        <v>133</v>
      </c>
      <c r="L94" s="174">
        <v>500</v>
      </c>
      <c r="M94" s="187">
        <v>5</v>
      </c>
      <c r="N94" s="187">
        <v>0</v>
      </c>
      <c r="O94" s="160">
        <v>0</v>
      </c>
      <c r="P94" s="52">
        <v>0</v>
      </c>
      <c r="Q94" s="171"/>
      <c r="R94" s="170">
        <v>0</v>
      </c>
      <c r="S94" s="456"/>
      <c r="T94" s="456"/>
      <c r="U94" s="456"/>
      <c r="V94" s="456"/>
      <c r="W94" s="169">
        <v>0</v>
      </c>
      <c r="X94" s="168">
        <v>0</v>
      </c>
      <c r="Y94" s="186">
        <f>Y95</f>
        <v>0</v>
      </c>
      <c r="Z94" s="186">
        <f>Z95</f>
        <v>20000</v>
      </c>
      <c r="AA94" s="157">
        <f>AA95</f>
        <v>0</v>
      </c>
      <c r="AB94" s="154" t="s">
        <v>129</v>
      </c>
    </row>
    <row r="95" spans="1:28" ht="24.75" customHeight="1" x14ac:dyDescent="0.2">
      <c r="A95" s="185"/>
      <c r="B95" s="184"/>
      <c r="C95" s="189"/>
      <c r="D95" s="470" t="s">
        <v>150</v>
      </c>
      <c r="E95" s="470"/>
      <c r="F95" s="470"/>
      <c r="G95" s="470"/>
      <c r="H95" s="470"/>
      <c r="I95" s="470"/>
      <c r="J95" s="471"/>
      <c r="K95" s="158">
        <v>133</v>
      </c>
      <c r="L95" s="174">
        <v>503</v>
      </c>
      <c r="M95" s="187">
        <v>5</v>
      </c>
      <c r="N95" s="187">
        <v>3</v>
      </c>
      <c r="O95" s="160">
        <v>0</v>
      </c>
      <c r="P95" s="52">
        <v>0</v>
      </c>
      <c r="Q95" s="171"/>
      <c r="R95" s="170">
        <v>0</v>
      </c>
      <c r="S95" s="456"/>
      <c r="T95" s="456"/>
      <c r="U95" s="456"/>
      <c r="V95" s="456"/>
      <c r="W95" s="169">
        <v>0</v>
      </c>
      <c r="X95" s="168">
        <v>0</v>
      </c>
      <c r="Y95" s="186">
        <f>Y98</f>
        <v>0</v>
      </c>
      <c r="Z95" s="186">
        <f>Z98</f>
        <v>20000</v>
      </c>
      <c r="AA95" s="157">
        <f>AA98</f>
        <v>0</v>
      </c>
      <c r="AB95" s="154"/>
    </row>
    <row r="96" spans="1:28" ht="52.5" customHeight="1" x14ac:dyDescent="0.2">
      <c r="A96" s="185"/>
      <c r="B96" s="184"/>
      <c r="C96" s="189"/>
      <c r="D96" s="143"/>
      <c r="E96" s="188"/>
      <c r="F96" s="188"/>
      <c r="G96" s="191"/>
      <c r="H96" s="191"/>
      <c r="I96" s="191"/>
      <c r="J96" s="159" t="s">
        <v>217</v>
      </c>
      <c r="K96" s="158">
        <v>133</v>
      </c>
      <c r="L96" s="174"/>
      <c r="M96" s="187">
        <v>5</v>
      </c>
      <c r="N96" s="187">
        <v>3</v>
      </c>
      <c r="O96" s="172">
        <v>6300000000</v>
      </c>
      <c r="P96" s="52">
        <v>0</v>
      </c>
      <c r="Q96" s="171"/>
      <c r="R96" s="170"/>
      <c r="S96" s="123"/>
      <c r="T96" s="123"/>
      <c r="U96" s="123"/>
      <c r="V96" s="123"/>
      <c r="W96" s="169"/>
      <c r="X96" s="168"/>
      <c r="Y96" s="186">
        <f>Y98</f>
        <v>0</v>
      </c>
      <c r="Z96" s="186">
        <f>Z98</f>
        <v>20000</v>
      </c>
      <c r="AA96" s="157">
        <f>AA98</f>
        <v>0</v>
      </c>
      <c r="AB96" s="154"/>
    </row>
    <row r="97" spans="1:28" ht="24.75" customHeight="1" x14ac:dyDescent="0.2">
      <c r="A97" s="185"/>
      <c r="B97" s="184"/>
      <c r="C97" s="189"/>
      <c r="D97" s="143"/>
      <c r="E97" s="188"/>
      <c r="F97" s="188"/>
      <c r="G97" s="191"/>
      <c r="H97" s="191"/>
      <c r="I97" s="191"/>
      <c r="J97" s="159" t="s">
        <v>163</v>
      </c>
      <c r="K97" s="158">
        <v>133</v>
      </c>
      <c r="L97" s="174"/>
      <c r="M97" s="187">
        <v>5</v>
      </c>
      <c r="N97" s="187">
        <v>3</v>
      </c>
      <c r="O97" s="172">
        <v>6340000000</v>
      </c>
      <c r="P97" s="52">
        <v>0</v>
      </c>
      <c r="Q97" s="171"/>
      <c r="R97" s="170"/>
      <c r="S97" s="123"/>
      <c r="T97" s="123"/>
      <c r="U97" s="123"/>
      <c r="V97" s="123"/>
      <c r="W97" s="169"/>
      <c r="X97" s="168"/>
      <c r="Y97" s="186">
        <f t="shared" ref="Y97:AA100" si="8">Y98</f>
        <v>0</v>
      </c>
      <c r="Z97" s="186">
        <f t="shared" si="8"/>
        <v>20000</v>
      </c>
      <c r="AA97" s="157">
        <f t="shared" si="8"/>
        <v>0</v>
      </c>
      <c r="AB97" s="154"/>
    </row>
    <row r="98" spans="1:28" ht="69.75" customHeight="1" x14ac:dyDescent="0.25">
      <c r="A98" s="185"/>
      <c r="B98" s="184"/>
      <c r="C98" s="144"/>
      <c r="D98" s="143"/>
      <c r="E98" s="183"/>
      <c r="F98" s="419" t="s">
        <v>216</v>
      </c>
      <c r="G98" s="420"/>
      <c r="H98" s="420"/>
      <c r="I98" s="420"/>
      <c r="J98" s="421"/>
      <c r="K98" s="138">
        <v>133</v>
      </c>
      <c r="L98" s="174">
        <v>503</v>
      </c>
      <c r="M98" s="173">
        <v>5</v>
      </c>
      <c r="N98" s="173">
        <v>3</v>
      </c>
      <c r="O98" s="172">
        <v>6340300000</v>
      </c>
      <c r="P98" s="59">
        <v>0</v>
      </c>
      <c r="Q98" s="171"/>
      <c r="R98" s="170">
        <v>0</v>
      </c>
      <c r="S98" s="459"/>
      <c r="T98" s="459"/>
      <c r="U98" s="459"/>
      <c r="V98" s="459"/>
      <c r="W98" s="169">
        <v>0</v>
      </c>
      <c r="X98" s="168">
        <v>0</v>
      </c>
      <c r="Y98" s="167">
        <f t="shared" si="8"/>
        <v>0</v>
      </c>
      <c r="Z98" s="167">
        <f t="shared" si="8"/>
        <v>20000</v>
      </c>
      <c r="AA98" s="133">
        <f t="shared" si="8"/>
        <v>0</v>
      </c>
      <c r="AB98" s="154"/>
    </row>
    <row r="99" spans="1:28" ht="48.75" customHeight="1" x14ac:dyDescent="0.25">
      <c r="A99" s="185"/>
      <c r="B99" s="184"/>
      <c r="C99" s="144"/>
      <c r="D99" s="143"/>
      <c r="E99" s="183"/>
      <c r="F99" s="175"/>
      <c r="G99" s="140"/>
      <c r="H99" s="140"/>
      <c r="I99" s="140"/>
      <c r="J99" s="190" t="s">
        <v>215</v>
      </c>
      <c r="K99" s="138">
        <v>133</v>
      </c>
      <c r="L99" s="174"/>
      <c r="M99" s="173">
        <v>5</v>
      </c>
      <c r="N99" s="173">
        <v>3</v>
      </c>
      <c r="O99" s="172">
        <v>6340395310</v>
      </c>
      <c r="P99" s="59">
        <v>0</v>
      </c>
      <c r="Q99" s="171"/>
      <c r="R99" s="170"/>
      <c r="S99" s="136"/>
      <c r="T99" s="136"/>
      <c r="U99" s="136"/>
      <c r="V99" s="136"/>
      <c r="W99" s="169"/>
      <c r="X99" s="168"/>
      <c r="Y99" s="167">
        <f t="shared" si="8"/>
        <v>0</v>
      </c>
      <c r="Z99" s="167">
        <f t="shared" si="8"/>
        <v>20000</v>
      </c>
      <c r="AA99" s="133">
        <f t="shared" si="8"/>
        <v>0</v>
      </c>
      <c r="AB99" s="154"/>
    </row>
    <row r="100" spans="1:28" ht="44.25" customHeight="1" x14ac:dyDescent="0.25">
      <c r="A100" s="185"/>
      <c r="B100" s="184"/>
      <c r="C100" s="144"/>
      <c r="D100" s="143"/>
      <c r="E100" s="183"/>
      <c r="F100" s="175"/>
      <c r="G100" s="140"/>
      <c r="H100" s="140"/>
      <c r="I100" s="140"/>
      <c r="J100" s="175" t="s">
        <v>213</v>
      </c>
      <c r="K100" s="138">
        <v>133</v>
      </c>
      <c r="L100" s="174">
        <v>503</v>
      </c>
      <c r="M100" s="173">
        <v>5</v>
      </c>
      <c r="N100" s="173">
        <v>3</v>
      </c>
      <c r="O100" s="172">
        <v>6340395310</v>
      </c>
      <c r="P100" s="59">
        <v>240</v>
      </c>
      <c r="Q100" s="171"/>
      <c r="R100" s="170"/>
      <c r="S100" s="136"/>
      <c r="T100" s="136"/>
      <c r="U100" s="136"/>
      <c r="V100" s="136"/>
      <c r="W100" s="169"/>
      <c r="X100" s="168"/>
      <c r="Y100" s="167">
        <f t="shared" si="8"/>
        <v>0</v>
      </c>
      <c r="Z100" s="167">
        <f t="shared" si="8"/>
        <v>20000</v>
      </c>
      <c r="AA100" s="133">
        <f t="shared" si="8"/>
        <v>0</v>
      </c>
      <c r="AB100" s="154" t="s">
        <v>129</v>
      </c>
    </row>
    <row r="101" spans="1:28" ht="35.25" customHeight="1" x14ac:dyDescent="0.25">
      <c r="A101" s="185"/>
      <c r="B101" s="184"/>
      <c r="C101" s="144"/>
      <c r="D101" s="143"/>
      <c r="E101" s="142"/>
      <c r="F101" s="175"/>
      <c r="G101" s="466" t="s">
        <v>212</v>
      </c>
      <c r="H101" s="466"/>
      <c r="I101" s="466"/>
      <c r="J101" s="467"/>
      <c r="K101" s="138">
        <v>133</v>
      </c>
      <c r="L101" s="174">
        <v>503</v>
      </c>
      <c r="M101" s="173">
        <v>5</v>
      </c>
      <c r="N101" s="173">
        <v>3</v>
      </c>
      <c r="O101" s="172">
        <v>6340395310</v>
      </c>
      <c r="P101" s="59">
        <v>244</v>
      </c>
      <c r="Q101" s="171"/>
      <c r="R101" s="170">
        <v>10000</v>
      </c>
      <c r="S101" s="459"/>
      <c r="T101" s="459"/>
      <c r="U101" s="459"/>
      <c r="V101" s="459"/>
      <c r="W101" s="169">
        <v>0</v>
      </c>
      <c r="X101" s="168">
        <v>0</v>
      </c>
      <c r="Y101" s="167">
        <v>0</v>
      </c>
      <c r="Z101" s="167">
        <v>20000</v>
      </c>
      <c r="AA101" s="133">
        <v>0</v>
      </c>
      <c r="AB101" s="154" t="s">
        <v>129</v>
      </c>
    </row>
    <row r="102" spans="1:28" ht="14.25" customHeight="1" x14ac:dyDescent="0.2">
      <c r="A102" s="185"/>
      <c r="B102" s="472" t="s">
        <v>151</v>
      </c>
      <c r="C102" s="472"/>
      <c r="D102" s="472"/>
      <c r="E102" s="472"/>
      <c r="F102" s="472"/>
      <c r="G102" s="472"/>
      <c r="H102" s="472"/>
      <c r="I102" s="472"/>
      <c r="J102" s="473"/>
      <c r="K102" s="158">
        <v>133</v>
      </c>
      <c r="L102" s="174">
        <v>800</v>
      </c>
      <c r="M102" s="187">
        <v>8</v>
      </c>
      <c r="N102" s="187">
        <v>0</v>
      </c>
      <c r="O102" s="160">
        <v>0</v>
      </c>
      <c r="P102" s="52">
        <v>0</v>
      </c>
      <c r="Q102" s="171"/>
      <c r="R102" s="170">
        <v>0</v>
      </c>
      <c r="S102" s="456"/>
      <c r="T102" s="456"/>
      <c r="U102" s="456"/>
      <c r="V102" s="456"/>
      <c r="W102" s="169">
        <v>0</v>
      </c>
      <c r="X102" s="168">
        <v>0</v>
      </c>
      <c r="Y102" s="186">
        <f>Y103</f>
        <v>3837300</v>
      </c>
      <c r="Z102" s="186">
        <f>Z103</f>
        <v>3697300</v>
      </c>
      <c r="AA102" s="53">
        <f>AA103</f>
        <v>3677300</v>
      </c>
      <c r="AB102" s="154" t="s">
        <v>129</v>
      </c>
    </row>
    <row r="103" spans="1:28" ht="38.25" customHeight="1" x14ac:dyDescent="0.2">
      <c r="A103" s="185"/>
      <c r="B103" s="184"/>
      <c r="C103" s="189"/>
      <c r="D103" s="470" t="s">
        <v>152</v>
      </c>
      <c r="E103" s="470"/>
      <c r="F103" s="470"/>
      <c r="G103" s="470"/>
      <c r="H103" s="470"/>
      <c r="I103" s="470"/>
      <c r="J103" s="471"/>
      <c r="K103" s="158">
        <v>133</v>
      </c>
      <c r="L103" s="174">
        <v>801</v>
      </c>
      <c r="M103" s="187">
        <v>8</v>
      </c>
      <c r="N103" s="187">
        <v>1</v>
      </c>
      <c r="O103" s="160">
        <v>0</v>
      </c>
      <c r="P103" s="52">
        <v>0</v>
      </c>
      <c r="Q103" s="171"/>
      <c r="R103" s="170">
        <v>0</v>
      </c>
      <c r="S103" s="456"/>
      <c r="T103" s="456"/>
      <c r="U103" s="456"/>
      <c r="V103" s="456"/>
      <c r="W103" s="169">
        <v>0</v>
      </c>
      <c r="X103" s="168">
        <v>0</v>
      </c>
      <c r="Y103" s="186">
        <f>Y106</f>
        <v>3837300</v>
      </c>
      <c r="Z103" s="186">
        <f>Z106</f>
        <v>3697300</v>
      </c>
      <c r="AA103" s="53">
        <f>AA106</f>
        <v>3677300</v>
      </c>
      <c r="AB103" s="154"/>
    </row>
    <row r="104" spans="1:28" ht="57.75" customHeight="1" x14ac:dyDescent="0.2">
      <c r="A104" s="185"/>
      <c r="B104" s="184"/>
      <c r="C104" s="189"/>
      <c r="D104" s="143"/>
      <c r="E104" s="188"/>
      <c r="F104" s="143"/>
      <c r="G104" s="143"/>
      <c r="H104" s="143"/>
      <c r="I104" s="143"/>
      <c r="J104" s="159" t="s">
        <v>214</v>
      </c>
      <c r="K104" s="158">
        <v>133</v>
      </c>
      <c r="L104" s="174"/>
      <c r="M104" s="187">
        <v>8</v>
      </c>
      <c r="N104" s="187">
        <v>1</v>
      </c>
      <c r="O104" s="172">
        <v>6300000000</v>
      </c>
      <c r="P104" s="52">
        <v>0</v>
      </c>
      <c r="Q104" s="171"/>
      <c r="R104" s="170"/>
      <c r="S104" s="123"/>
      <c r="T104" s="123"/>
      <c r="U104" s="123"/>
      <c r="V104" s="123"/>
      <c r="W104" s="169"/>
      <c r="X104" s="168"/>
      <c r="Y104" s="186">
        <f>Y106</f>
        <v>3837300</v>
      </c>
      <c r="Z104" s="186">
        <f>Z106</f>
        <v>3697300</v>
      </c>
      <c r="AA104" s="53">
        <f>AA106</f>
        <v>3677300</v>
      </c>
      <c r="AB104" s="154"/>
    </row>
    <row r="105" spans="1:28" ht="33" customHeight="1" x14ac:dyDescent="0.2">
      <c r="A105" s="185"/>
      <c r="B105" s="184"/>
      <c r="C105" s="189"/>
      <c r="D105" s="143"/>
      <c r="E105" s="188"/>
      <c r="F105" s="143"/>
      <c r="G105" s="143"/>
      <c r="H105" s="143"/>
      <c r="I105" s="143"/>
      <c r="J105" s="159" t="s">
        <v>163</v>
      </c>
      <c r="K105" s="158">
        <v>133</v>
      </c>
      <c r="L105" s="174"/>
      <c r="M105" s="187">
        <v>8</v>
      </c>
      <c r="N105" s="187">
        <v>1</v>
      </c>
      <c r="O105" s="172">
        <v>6340000000</v>
      </c>
      <c r="P105" s="52">
        <v>0</v>
      </c>
      <c r="Q105" s="171"/>
      <c r="R105" s="170"/>
      <c r="S105" s="123"/>
      <c r="T105" s="123"/>
      <c r="U105" s="123"/>
      <c r="V105" s="123"/>
      <c r="W105" s="169"/>
      <c r="X105" s="168"/>
      <c r="Y105" s="186">
        <f>Y106</f>
        <v>3837300</v>
      </c>
      <c r="Z105" s="186">
        <f>Z106</f>
        <v>3697300</v>
      </c>
      <c r="AA105" s="53">
        <f>AA106</f>
        <v>3677300</v>
      </c>
      <c r="AB105" s="154"/>
    </row>
    <row r="106" spans="1:28" ht="43.5" customHeight="1" x14ac:dyDescent="0.25">
      <c r="A106" s="185"/>
      <c r="B106" s="184"/>
      <c r="C106" s="144"/>
      <c r="D106" s="143"/>
      <c r="E106" s="183"/>
      <c r="F106" s="466" t="s">
        <v>196</v>
      </c>
      <c r="G106" s="466"/>
      <c r="H106" s="466"/>
      <c r="I106" s="466"/>
      <c r="J106" s="467"/>
      <c r="K106" s="138">
        <v>133</v>
      </c>
      <c r="L106" s="174">
        <v>801</v>
      </c>
      <c r="M106" s="173">
        <v>8</v>
      </c>
      <c r="N106" s="173">
        <v>1</v>
      </c>
      <c r="O106" s="172">
        <v>6340400000</v>
      </c>
      <c r="P106" s="59">
        <v>0</v>
      </c>
      <c r="Q106" s="171"/>
      <c r="R106" s="170">
        <v>0</v>
      </c>
      <c r="S106" s="459"/>
      <c r="T106" s="459"/>
      <c r="U106" s="459"/>
      <c r="V106" s="459"/>
      <c r="W106" s="169">
        <v>0</v>
      </c>
      <c r="X106" s="168">
        <v>0</v>
      </c>
      <c r="Y106" s="167">
        <f>Y107+Y109+Y113</f>
        <v>3837300</v>
      </c>
      <c r="Z106" s="167">
        <f>Z107+Z109</f>
        <v>3697300</v>
      </c>
      <c r="AA106" s="133">
        <f>AA107+AA109</f>
        <v>3677300</v>
      </c>
      <c r="AB106" s="154" t="s">
        <v>129</v>
      </c>
    </row>
    <row r="107" spans="1:28" ht="147.75" customHeight="1" x14ac:dyDescent="0.2">
      <c r="A107" s="185"/>
      <c r="B107" s="184"/>
      <c r="C107" s="144"/>
      <c r="D107" s="143"/>
      <c r="E107" s="183"/>
      <c r="F107" s="175"/>
      <c r="G107" s="140"/>
      <c r="H107" s="140"/>
      <c r="I107" s="140"/>
      <c r="J107" s="175" t="s">
        <v>197</v>
      </c>
      <c r="K107" s="138">
        <v>133</v>
      </c>
      <c r="L107" s="174">
        <v>801</v>
      </c>
      <c r="M107" s="173">
        <v>8</v>
      </c>
      <c r="N107" s="173">
        <v>1</v>
      </c>
      <c r="O107" s="172" t="str">
        <f>O108</f>
        <v>63404Т0080</v>
      </c>
      <c r="P107" s="59">
        <v>0</v>
      </c>
      <c r="Q107" s="171"/>
      <c r="R107" s="170"/>
      <c r="S107" s="136"/>
      <c r="T107" s="136"/>
      <c r="U107" s="136"/>
      <c r="V107" s="136"/>
      <c r="W107" s="169"/>
      <c r="X107" s="168"/>
      <c r="Y107" s="167">
        <f>Y108</f>
        <v>2981600</v>
      </c>
      <c r="Z107" s="167">
        <f>Z108</f>
        <v>3677300</v>
      </c>
      <c r="AA107" s="134">
        <f>AA108</f>
        <v>3677300</v>
      </c>
      <c r="AB107" s="154"/>
    </row>
    <row r="108" spans="1:28" ht="34.5" customHeight="1" x14ac:dyDescent="0.25">
      <c r="A108" s="185"/>
      <c r="B108" s="184"/>
      <c r="C108" s="144"/>
      <c r="D108" s="143"/>
      <c r="E108" s="142"/>
      <c r="F108" s="175"/>
      <c r="G108" s="466" t="s">
        <v>49</v>
      </c>
      <c r="H108" s="466"/>
      <c r="I108" s="466"/>
      <c r="J108" s="467"/>
      <c r="K108" s="138">
        <v>133</v>
      </c>
      <c r="L108" s="174">
        <v>801</v>
      </c>
      <c r="M108" s="173">
        <v>8</v>
      </c>
      <c r="N108" s="173">
        <v>1</v>
      </c>
      <c r="O108" s="172" t="s">
        <v>198</v>
      </c>
      <c r="P108" s="59" t="s">
        <v>199</v>
      </c>
      <c r="Q108" s="171"/>
      <c r="R108" s="170">
        <v>10000</v>
      </c>
      <c r="S108" s="459"/>
      <c r="T108" s="459"/>
      <c r="U108" s="459"/>
      <c r="V108" s="459"/>
      <c r="W108" s="169">
        <v>0</v>
      </c>
      <c r="X108" s="168">
        <v>0</v>
      </c>
      <c r="Y108" s="167">
        <v>2981600</v>
      </c>
      <c r="Z108" s="167">
        <v>3677300</v>
      </c>
      <c r="AA108" s="133">
        <v>3677300</v>
      </c>
      <c r="AB108" s="154" t="s">
        <v>129</v>
      </c>
    </row>
    <row r="109" spans="1:28" ht="59.25" customHeight="1" x14ac:dyDescent="0.2">
      <c r="A109" s="185"/>
      <c r="B109" s="184"/>
      <c r="C109" s="144"/>
      <c r="D109" s="143"/>
      <c r="E109" s="183"/>
      <c r="F109" s="175"/>
      <c r="G109" s="140"/>
      <c r="H109" s="140"/>
      <c r="I109" s="140"/>
      <c r="J109" s="175" t="s">
        <v>200</v>
      </c>
      <c r="K109" s="138">
        <v>133</v>
      </c>
      <c r="L109" s="174">
        <v>801</v>
      </c>
      <c r="M109" s="173">
        <v>8</v>
      </c>
      <c r="N109" s="173">
        <v>1</v>
      </c>
      <c r="O109" s="172">
        <v>6340495220</v>
      </c>
      <c r="P109" s="59">
        <v>0</v>
      </c>
      <c r="Q109" s="171"/>
      <c r="R109" s="170"/>
      <c r="S109" s="136"/>
      <c r="T109" s="136"/>
      <c r="U109" s="136"/>
      <c r="V109" s="136"/>
      <c r="W109" s="169"/>
      <c r="X109" s="168"/>
      <c r="Y109" s="167">
        <f>Y110</f>
        <v>160000</v>
      </c>
      <c r="Z109" s="167">
        <f>Z110</f>
        <v>20000</v>
      </c>
      <c r="AA109" s="134">
        <f>AA110</f>
        <v>0</v>
      </c>
      <c r="AB109" s="154"/>
    </row>
    <row r="110" spans="1:28" ht="56.25" customHeight="1" x14ac:dyDescent="0.25">
      <c r="A110" s="185"/>
      <c r="B110" s="184"/>
      <c r="C110" s="144"/>
      <c r="D110" s="143"/>
      <c r="E110" s="183"/>
      <c r="F110" s="466" t="s">
        <v>213</v>
      </c>
      <c r="G110" s="466"/>
      <c r="H110" s="466"/>
      <c r="I110" s="466"/>
      <c r="J110" s="467"/>
      <c r="K110" s="138">
        <v>133</v>
      </c>
      <c r="L110" s="174">
        <v>801</v>
      </c>
      <c r="M110" s="173">
        <v>8</v>
      </c>
      <c r="N110" s="173">
        <v>1</v>
      </c>
      <c r="O110" s="172">
        <v>6340495220</v>
      </c>
      <c r="P110" s="59">
        <v>240</v>
      </c>
      <c r="Q110" s="171"/>
      <c r="R110" s="170">
        <v>0</v>
      </c>
      <c r="S110" s="459"/>
      <c r="T110" s="459"/>
      <c r="U110" s="459"/>
      <c r="V110" s="459"/>
      <c r="W110" s="169">
        <v>0</v>
      </c>
      <c r="X110" s="168">
        <v>0</v>
      </c>
      <c r="Y110" s="167">
        <f>Y111+Y112</f>
        <v>160000</v>
      </c>
      <c r="Z110" s="167">
        <f>Z111+Z112</f>
        <v>20000</v>
      </c>
      <c r="AA110" s="133">
        <f>AA111+AA112</f>
        <v>0</v>
      </c>
      <c r="AB110" s="154"/>
    </row>
    <row r="111" spans="1:28" ht="34.5" customHeight="1" thickBot="1" x14ac:dyDescent="0.3">
      <c r="A111" s="156"/>
      <c r="B111" s="182"/>
      <c r="C111" s="181"/>
      <c r="D111" s="180"/>
      <c r="E111" s="179"/>
      <c r="F111" s="178"/>
      <c r="G111" s="466" t="s">
        <v>212</v>
      </c>
      <c r="H111" s="466"/>
      <c r="I111" s="466"/>
      <c r="J111" s="467"/>
      <c r="K111" s="138">
        <v>133</v>
      </c>
      <c r="L111" s="174">
        <v>801</v>
      </c>
      <c r="M111" s="173">
        <v>8</v>
      </c>
      <c r="N111" s="173">
        <v>1</v>
      </c>
      <c r="O111" s="172">
        <v>6340495220</v>
      </c>
      <c r="P111" s="59">
        <v>244</v>
      </c>
      <c r="Q111" s="171"/>
      <c r="R111" s="170">
        <v>10000</v>
      </c>
      <c r="S111" s="459"/>
      <c r="T111" s="459"/>
      <c r="U111" s="459"/>
      <c r="V111" s="459"/>
      <c r="W111" s="169">
        <v>0</v>
      </c>
      <c r="X111" s="168">
        <v>0</v>
      </c>
      <c r="Y111" s="167">
        <v>100000</v>
      </c>
      <c r="Z111" s="167">
        <v>10000</v>
      </c>
      <c r="AA111" s="133">
        <v>0</v>
      </c>
      <c r="AB111" s="154"/>
    </row>
    <row r="112" spans="1:28" ht="34.5" customHeight="1" thickBot="1" x14ac:dyDescent="0.3">
      <c r="A112" s="156"/>
      <c r="B112" s="165"/>
      <c r="C112" s="164"/>
      <c r="D112" s="163"/>
      <c r="E112" s="162"/>
      <c r="F112" s="177"/>
      <c r="G112" s="176"/>
      <c r="H112" s="176"/>
      <c r="I112" s="176"/>
      <c r="J112" s="175" t="s">
        <v>211</v>
      </c>
      <c r="K112" s="138">
        <v>133</v>
      </c>
      <c r="L112" s="174"/>
      <c r="M112" s="173">
        <v>8</v>
      </c>
      <c r="N112" s="173">
        <v>1</v>
      </c>
      <c r="O112" s="172">
        <v>6340495220</v>
      </c>
      <c r="P112" s="59">
        <v>247</v>
      </c>
      <c r="Q112" s="171"/>
      <c r="R112" s="170"/>
      <c r="S112" s="136"/>
      <c r="T112" s="136"/>
      <c r="U112" s="136"/>
      <c r="V112" s="136"/>
      <c r="W112" s="169"/>
      <c r="X112" s="168"/>
      <c r="Y112" s="167">
        <v>60000</v>
      </c>
      <c r="Z112" s="167">
        <v>10000</v>
      </c>
      <c r="AA112" s="133">
        <v>0</v>
      </c>
      <c r="AB112" s="154"/>
    </row>
    <row r="113" spans="1:28" ht="84.75" customHeight="1" thickBot="1" x14ac:dyDescent="0.3">
      <c r="A113" s="156"/>
      <c r="B113" s="165"/>
      <c r="C113" s="164"/>
      <c r="D113" s="163"/>
      <c r="E113" s="162"/>
      <c r="F113" s="177"/>
      <c r="G113" s="176"/>
      <c r="H113" s="176"/>
      <c r="I113" s="176"/>
      <c r="J113" s="175" t="s">
        <v>201</v>
      </c>
      <c r="K113" s="138">
        <v>133</v>
      </c>
      <c r="L113" s="174"/>
      <c r="M113" s="173">
        <v>8</v>
      </c>
      <c r="N113" s="173">
        <v>1</v>
      </c>
      <c r="O113" s="172" t="str">
        <f>O114</f>
        <v>63404Т0090</v>
      </c>
      <c r="P113" s="59">
        <v>0</v>
      </c>
      <c r="Q113" s="171"/>
      <c r="R113" s="170"/>
      <c r="S113" s="136"/>
      <c r="T113" s="136"/>
      <c r="U113" s="136"/>
      <c r="V113" s="136"/>
      <c r="W113" s="169"/>
      <c r="X113" s="168"/>
      <c r="Y113" s="167">
        <f>Y114</f>
        <v>695700</v>
      </c>
      <c r="Z113" s="167">
        <f>Z114</f>
        <v>0</v>
      </c>
      <c r="AA113" s="133">
        <f>AA114</f>
        <v>0</v>
      </c>
      <c r="AB113" s="154"/>
    </row>
    <row r="114" spans="1:28" ht="22.5" customHeight="1" thickBot="1" x14ac:dyDescent="0.3">
      <c r="A114" s="156"/>
      <c r="B114" s="165"/>
      <c r="C114" s="164"/>
      <c r="D114" s="163"/>
      <c r="E114" s="162"/>
      <c r="F114" s="177"/>
      <c r="G114" s="176"/>
      <c r="H114" s="176"/>
      <c r="I114" s="176"/>
      <c r="J114" s="175" t="s">
        <v>49</v>
      </c>
      <c r="K114" s="138">
        <v>133</v>
      </c>
      <c r="L114" s="174"/>
      <c r="M114" s="173">
        <v>8</v>
      </c>
      <c r="N114" s="173">
        <v>1</v>
      </c>
      <c r="O114" s="172" t="s">
        <v>202</v>
      </c>
      <c r="P114" s="59">
        <v>540</v>
      </c>
      <c r="Q114" s="171"/>
      <c r="R114" s="170"/>
      <c r="S114" s="136"/>
      <c r="T114" s="136"/>
      <c r="U114" s="136"/>
      <c r="V114" s="136"/>
      <c r="W114" s="169"/>
      <c r="X114" s="168"/>
      <c r="Y114" s="167">
        <v>695700</v>
      </c>
      <c r="Z114" s="167">
        <v>0</v>
      </c>
      <c r="AA114" s="133">
        <v>0</v>
      </c>
      <c r="AB114" s="154"/>
    </row>
    <row r="115" spans="1:28" ht="18" customHeight="1" thickBot="1" x14ac:dyDescent="0.25">
      <c r="A115" s="156"/>
      <c r="B115" s="165"/>
      <c r="C115" s="164"/>
      <c r="D115" s="163"/>
      <c r="E115" s="162"/>
      <c r="F115" s="162"/>
      <c r="G115" s="148"/>
      <c r="H115" s="148"/>
      <c r="I115" s="148"/>
      <c r="J115" s="166" t="s">
        <v>153</v>
      </c>
      <c r="K115" s="158">
        <v>133</v>
      </c>
      <c r="L115" s="139"/>
      <c r="M115" s="50">
        <v>10</v>
      </c>
      <c r="N115" s="50">
        <v>0</v>
      </c>
      <c r="O115" s="160">
        <v>0</v>
      </c>
      <c r="P115" s="52">
        <v>0</v>
      </c>
      <c r="Q115" s="138"/>
      <c r="R115" s="137"/>
      <c r="S115" s="136"/>
      <c r="T115" s="136"/>
      <c r="U115" s="136"/>
      <c r="V115" s="136"/>
      <c r="W115" s="136"/>
      <c r="X115" s="135"/>
      <c r="Y115" s="121">
        <f>Y116</f>
        <v>100000</v>
      </c>
      <c r="Z115" s="121">
        <f>Z116</f>
        <v>0</v>
      </c>
      <c r="AA115" s="157">
        <f>AA116</f>
        <v>0</v>
      </c>
      <c r="AB115" s="154"/>
    </row>
    <row r="116" spans="1:28" ht="25.5" customHeight="1" thickBot="1" x14ac:dyDescent="0.25">
      <c r="A116" s="156"/>
      <c r="B116" s="165"/>
      <c r="C116" s="164"/>
      <c r="D116" s="163"/>
      <c r="E116" s="162"/>
      <c r="F116" s="162"/>
      <c r="G116" s="148"/>
      <c r="H116" s="148"/>
      <c r="I116" s="148"/>
      <c r="J116" s="161" t="s">
        <v>204</v>
      </c>
      <c r="K116" s="158">
        <v>133</v>
      </c>
      <c r="L116" s="139"/>
      <c r="M116" s="50">
        <v>10</v>
      </c>
      <c r="N116" s="50">
        <v>1</v>
      </c>
      <c r="O116" s="160">
        <v>0</v>
      </c>
      <c r="P116" s="52">
        <v>0</v>
      </c>
      <c r="Q116" s="138"/>
      <c r="R116" s="137"/>
      <c r="S116" s="136"/>
      <c r="T116" s="136"/>
      <c r="U116" s="136"/>
      <c r="V116" s="136"/>
      <c r="W116" s="136"/>
      <c r="X116" s="135"/>
      <c r="Y116" s="121">
        <f>Y119</f>
        <v>100000</v>
      </c>
      <c r="Z116" s="121">
        <f>Z119</f>
        <v>0</v>
      </c>
      <c r="AA116" s="157">
        <f>AA119</f>
        <v>0</v>
      </c>
      <c r="AB116" s="154"/>
    </row>
    <row r="117" spans="1:28" ht="66" customHeight="1" x14ac:dyDescent="0.2">
      <c r="A117" s="156"/>
      <c r="B117" s="155"/>
      <c r="C117" s="151"/>
      <c r="D117" s="150"/>
      <c r="E117" s="149"/>
      <c r="F117" s="149"/>
      <c r="G117" s="148"/>
      <c r="H117" s="148"/>
      <c r="I117" s="148"/>
      <c r="J117" s="159" t="s">
        <v>210</v>
      </c>
      <c r="K117" s="158">
        <v>133</v>
      </c>
      <c r="L117" s="139"/>
      <c r="M117" s="50">
        <v>10</v>
      </c>
      <c r="N117" s="50">
        <v>1</v>
      </c>
      <c r="O117" s="58">
        <v>6300000000</v>
      </c>
      <c r="P117" s="52">
        <v>0</v>
      </c>
      <c r="Q117" s="138"/>
      <c r="R117" s="137"/>
      <c r="S117" s="136"/>
      <c r="T117" s="136"/>
      <c r="U117" s="136"/>
      <c r="V117" s="136"/>
      <c r="W117" s="136"/>
      <c r="X117" s="135"/>
      <c r="Y117" s="121">
        <f>Y119</f>
        <v>100000</v>
      </c>
      <c r="Z117" s="121">
        <f>Z119</f>
        <v>0</v>
      </c>
      <c r="AA117" s="157">
        <f>AA119</f>
        <v>0</v>
      </c>
      <c r="AB117" s="154"/>
    </row>
    <row r="118" spans="1:28" ht="28.5" customHeight="1" x14ac:dyDescent="0.2">
      <c r="A118" s="156"/>
      <c r="B118" s="155"/>
      <c r="C118" s="151"/>
      <c r="D118" s="150"/>
      <c r="E118" s="149"/>
      <c r="F118" s="149"/>
      <c r="G118" s="148"/>
      <c r="H118" s="148"/>
      <c r="I118" s="148"/>
      <c r="J118" s="159" t="s">
        <v>163</v>
      </c>
      <c r="K118" s="158">
        <v>133</v>
      </c>
      <c r="L118" s="139"/>
      <c r="M118" s="50">
        <v>10</v>
      </c>
      <c r="N118" s="50">
        <v>1</v>
      </c>
      <c r="O118" s="58">
        <v>6340000000</v>
      </c>
      <c r="P118" s="52">
        <v>0</v>
      </c>
      <c r="Q118" s="138"/>
      <c r="R118" s="137"/>
      <c r="S118" s="136"/>
      <c r="T118" s="136"/>
      <c r="U118" s="136"/>
      <c r="V118" s="136"/>
      <c r="W118" s="136"/>
      <c r="X118" s="135"/>
      <c r="Y118" s="121">
        <f t="shared" ref="Y118:AA121" si="9">Y119</f>
        <v>100000</v>
      </c>
      <c r="Z118" s="121">
        <f t="shared" si="9"/>
        <v>0</v>
      </c>
      <c r="AA118" s="157">
        <f t="shared" si="9"/>
        <v>0</v>
      </c>
      <c r="AB118" s="154"/>
    </row>
    <row r="119" spans="1:28" ht="24" customHeight="1" x14ac:dyDescent="0.25">
      <c r="A119" s="156"/>
      <c r="B119" s="155"/>
      <c r="C119" s="151"/>
      <c r="D119" s="150"/>
      <c r="E119" s="149"/>
      <c r="F119" s="149"/>
      <c r="G119" s="148"/>
      <c r="H119" s="148"/>
      <c r="I119" s="148"/>
      <c r="J119" s="147" t="s">
        <v>176</v>
      </c>
      <c r="K119" s="138">
        <v>133</v>
      </c>
      <c r="L119" s="139"/>
      <c r="M119" s="57">
        <v>10</v>
      </c>
      <c r="N119" s="57">
        <v>1</v>
      </c>
      <c r="O119" s="58">
        <v>6340500000</v>
      </c>
      <c r="P119" s="59">
        <v>0</v>
      </c>
      <c r="Q119" s="138"/>
      <c r="R119" s="137"/>
      <c r="S119" s="136"/>
      <c r="T119" s="136"/>
      <c r="U119" s="136"/>
      <c r="V119" s="136"/>
      <c r="W119" s="136"/>
      <c r="X119" s="135"/>
      <c r="Y119" s="134">
        <f t="shared" si="9"/>
        <v>100000</v>
      </c>
      <c r="Z119" s="134">
        <f t="shared" si="9"/>
        <v>0</v>
      </c>
      <c r="AA119" s="133">
        <f t="shared" si="9"/>
        <v>0</v>
      </c>
      <c r="AB119" s="154" t="s">
        <v>129</v>
      </c>
    </row>
    <row r="120" spans="1:28" ht="24" customHeight="1" x14ac:dyDescent="0.25">
      <c r="A120" s="156"/>
      <c r="B120" s="155"/>
      <c r="C120" s="151"/>
      <c r="D120" s="150"/>
      <c r="E120" s="149"/>
      <c r="F120" s="149"/>
      <c r="G120" s="148"/>
      <c r="H120" s="148"/>
      <c r="I120" s="148"/>
      <c r="J120" s="147" t="s">
        <v>206</v>
      </c>
      <c r="K120" s="138">
        <v>133</v>
      </c>
      <c r="L120" s="139"/>
      <c r="M120" s="57">
        <v>10</v>
      </c>
      <c r="N120" s="57">
        <v>1</v>
      </c>
      <c r="O120" s="58">
        <v>6340525050</v>
      </c>
      <c r="P120" s="59">
        <v>0</v>
      </c>
      <c r="Q120" s="138"/>
      <c r="R120" s="137"/>
      <c r="S120" s="136"/>
      <c r="T120" s="136"/>
      <c r="U120" s="136"/>
      <c r="V120" s="136"/>
      <c r="W120" s="136"/>
      <c r="X120" s="135"/>
      <c r="Y120" s="134">
        <f t="shared" si="9"/>
        <v>100000</v>
      </c>
      <c r="Z120" s="134">
        <f t="shared" si="9"/>
        <v>0</v>
      </c>
      <c r="AA120" s="133">
        <f t="shared" si="9"/>
        <v>0</v>
      </c>
      <c r="AB120" s="154"/>
    </row>
    <row r="121" spans="1:28" ht="27.75" customHeight="1" x14ac:dyDescent="0.25">
      <c r="A121" s="153"/>
      <c r="B121" s="152"/>
      <c r="C121" s="151"/>
      <c r="D121" s="150"/>
      <c r="E121" s="149"/>
      <c r="F121" s="149"/>
      <c r="G121" s="148"/>
      <c r="H121" s="148"/>
      <c r="I121" s="148"/>
      <c r="J121" s="147" t="s">
        <v>207</v>
      </c>
      <c r="K121" s="138">
        <v>133</v>
      </c>
      <c r="L121" s="139"/>
      <c r="M121" s="57">
        <v>10</v>
      </c>
      <c r="N121" s="57">
        <v>1</v>
      </c>
      <c r="O121" s="58">
        <v>6340525050</v>
      </c>
      <c r="P121" s="59">
        <v>310</v>
      </c>
      <c r="Q121" s="138"/>
      <c r="R121" s="137"/>
      <c r="S121" s="136"/>
      <c r="T121" s="136"/>
      <c r="U121" s="136"/>
      <c r="V121" s="136"/>
      <c r="W121" s="136"/>
      <c r="X121" s="135"/>
      <c r="Y121" s="134">
        <f t="shared" si="9"/>
        <v>100000</v>
      </c>
      <c r="Z121" s="134">
        <f t="shared" si="9"/>
        <v>0</v>
      </c>
      <c r="AA121" s="133">
        <f t="shared" si="9"/>
        <v>0</v>
      </c>
      <c r="AB121" s="146" t="s">
        <v>129</v>
      </c>
    </row>
    <row r="122" spans="1:28" ht="41.25" customHeight="1" x14ac:dyDescent="0.25">
      <c r="A122" s="115"/>
      <c r="B122" s="145"/>
      <c r="C122" s="144"/>
      <c r="D122" s="143"/>
      <c r="E122" s="142"/>
      <c r="F122" s="142"/>
      <c r="G122" s="141"/>
      <c r="H122" s="141"/>
      <c r="I122" s="141"/>
      <c r="J122" s="140" t="s">
        <v>209</v>
      </c>
      <c r="K122" s="138">
        <v>133</v>
      </c>
      <c r="L122" s="139"/>
      <c r="M122" s="57">
        <v>10</v>
      </c>
      <c r="N122" s="57">
        <v>1</v>
      </c>
      <c r="O122" s="58">
        <v>6340525050</v>
      </c>
      <c r="P122" s="59">
        <v>312</v>
      </c>
      <c r="Q122" s="138"/>
      <c r="R122" s="137"/>
      <c r="S122" s="136"/>
      <c r="T122" s="136"/>
      <c r="U122" s="136"/>
      <c r="V122" s="136"/>
      <c r="W122" s="136"/>
      <c r="X122" s="135"/>
      <c r="Y122" s="134">
        <v>100000</v>
      </c>
      <c r="Z122" s="134">
        <v>0</v>
      </c>
      <c r="AA122" s="133">
        <v>0</v>
      </c>
      <c r="AB122" s="132" t="s">
        <v>129</v>
      </c>
    </row>
    <row r="123" spans="1:28" ht="12.75" customHeight="1" thickBot="1" x14ac:dyDescent="0.25">
      <c r="A123" s="115"/>
      <c r="B123" s="131"/>
      <c r="C123" s="130"/>
      <c r="D123" s="130"/>
      <c r="E123" s="130"/>
      <c r="F123" s="130"/>
      <c r="G123" s="130"/>
      <c r="H123" s="130"/>
      <c r="I123" s="130"/>
      <c r="J123" s="129" t="s">
        <v>155</v>
      </c>
      <c r="K123" s="127"/>
      <c r="L123" s="128">
        <v>0</v>
      </c>
      <c r="M123" s="127"/>
      <c r="N123" s="127"/>
      <c r="O123" s="126"/>
      <c r="P123" s="126"/>
      <c r="Q123" s="125"/>
      <c r="R123" s="124">
        <v>10000</v>
      </c>
      <c r="S123" s="123"/>
      <c r="T123" s="123"/>
      <c r="U123" s="123"/>
      <c r="V123" s="123"/>
      <c r="W123" s="123">
        <v>0</v>
      </c>
      <c r="X123" s="122">
        <v>0</v>
      </c>
      <c r="Y123" s="121">
        <f>Y13</f>
        <v>9155776.2400000002</v>
      </c>
      <c r="Z123" s="121">
        <f>Z13+Z12</f>
        <v>8649426.1500000004</v>
      </c>
      <c r="AA123" s="53">
        <f>AA13+AA12</f>
        <v>9132604.2699999996</v>
      </c>
      <c r="AB123" s="110"/>
    </row>
    <row r="124" spans="1:28" ht="12.75" customHeight="1" x14ac:dyDescent="0.2">
      <c r="A124" s="115"/>
      <c r="B124" s="120"/>
      <c r="C124" s="120"/>
      <c r="D124" s="120"/>
      <c r="E124" s="120"/>
      <c r="F124" s="120"/>
      <c r="G124" s="120"/>
      <c r="H124" s="120"/>
      <c r="I124" s="120"/>
      <c r="J124" s="120"/>
      <c r="K124" s="118"/>
      <c r="L124" s="118"/>
      <c r="M124" s="118"/>
      <c r="N124" s="118"/>
      <c r="O124" s="119"/>
      <c r="P124" s="119"/>
      <c r="Q124" s="118"/>
      <c r="R124" s="116"/>
      <c r="S124" s="117"/>
      <c r="T124" s="117"/>
      <c r="U124" s="117"/>
      <c r="V124" s="117"/>
      <c r="W124" s="117"/>
      <c r="X124" s="116"/>
      <c r="Y124" s="116"/>
      <c r="Z124" s="116"/>
      <c r="AA124" s="116"/>
    </row>
    <row r="125" spans="1:28" ht="12.75" customHeight="1" x14ac:dyDescent="0.2">
      <c r="A125" s="115"/>
      <c r="B125" s="114"/>
      <c r="C125" s="114"/>
      <c r="D125" s="114"/>
      <c r="E125" s="114"/>
      <c r="F125" s="114"/>
      <c r="G125" s="114"/>
      <c r="H125" s="114"/>
      <c r="I125" s="114"/>
      <c r="J125" s="114"/>
      <c r="K125" s="36"/>
      <c r="L125" s="36"/>
      <c r="M125" s="36"/>
      <c r="N125" s="36"/>
      <c r="O125" s="37"/>
      <c r="P125" s="37"/>
      <c r="Q125" s="36"/>
      <c r="R125" s="36"/>
      <c r="S125" s="36"/>
      <c r="T125" s="36"/>
      <c r="U125" s="36"/>
      <c r="V125" s="36"/>
      <c r="W125" s="36"/>
      <c r="X125" s="113"/>
      <c r="Y125" s="113"/>
      <c r="Z125" s="113"/>
      <c r="AA125" s="113"/>
    </row>
    <row r="126" spans="1:28" ht="12.75" customHeight="1" x14ac:dyDescent="0.2">
      <c r="A126" s="115"/>
      <c r="B126" s="114"/>
      <c r="C126" s="114"/>
      <c r="D126" s="114"/>
      <c r="E126" s="114"/>
      <c r="F126" s="114"/>
      <c r="G126" s="114"/>
      <c r="H126" s="114"/>
      <c r="I126" s="114" t="s">
        <v>208</v>
      </c>
      <c r="J126" s="114"/>
      <c r="K126" s="36"/>
      <c r="L126" s="36"/>
      <c r="M126" s="36"/>
      <c r="N126" s="36"/>
      <c r="O126" s="37"/>
      <c r="P126" s="37"/>
      <c r="Q126" s="36"/>
      <c r="R126" s="36"/>
      <c r="S126" s="113"/>
      <c r="T126" s="113"/>
      <c r="U126" s="113"/>
      <c r="V126" s="113"/>
      <c r="W126" s="113"/>
      <c r="X126" s="112"/>
      <c r="Y126" s="112"/>
      <c r="Z126" s="112"/>
      <c r="AA126" s="112"/>
    </row>
    <row r="127" spans="1:28" ht="12.75" customHeight="1" x14ac:dyDescent="0.2">
      <c r="A127" s="115"/>
      <c r="B127" s="114"/>
      <c r="C127" s="114"/>
      <c r="D127" s="114"/>
      <c r="E127" s="114"/>
      <c r="F127" s="114"/>
      <c r="G127" s="114"/>
      <c r="H127" s="114"/>
      <c r="I127" s="114"/>
      <c r="J127" s="114"/>
      <c r="K127" s="36"/>
      <c r="L127" s="36"/>
      <c r="M127" s="36"/>
      <c r="N127" s="36"/>
      <c r="O127" s="37"/>
      <c r="P127" s="37"/>
      <c r="Q127" s="36"/>
      <c r="R127" s="36"/>
      <c r="S127" s="113"/>
      <c r="T127" s="113"/>
      <c r="U127" s="113"/>
      <c r="V127" s="113"/>
      <c r="W127" s="113"/>
      <c r="X127" s="112"/>
      <c r="Y127" s="112"/>
      <c r="Z127" s="112"/>
      <c r="AA127" s="112"/>
    </row>
    <row r="128" spans="1:28" ht="12.75" customHeight="1" x14ac:dyDescent="0.2">
      <c r="A128" s="115"/>
      <c r="B128" s="114"/>
      <c r="C128" s="114"/>
      <c r="D128" s="114"/>
      <c r="E128" s="114"/>
      <c r="F128" s="114"/>
      <c r="G128" s="114"/>
      <c r="H128" s="114"/>
      <c r="I128" s="114" t="s">
        <v>208</v>
      </c>
      <c r="J128" s="114"/>
      <c r="K128" s="36"/>
      <c r="L128" s="36"/>
      <c r="M128" s="36"/>
      <c r="N128" s="36"/>
      <c r="O128" s="37"/>
      <c r="P128" s="37"/>
      <c r="Q128" s="36"/>
      <c r="R128" s="36"/>
      <c r="S128" s="113"/>
      <c r="T128" s="113"/>
      <c r="U128" s="113"/>
      <c r="V128" s="113"/>
      <c r="W128" s="113"/>
      <c r="X128" s="112"/>
      <c r="Y128" s="112"/>
      <c r="Z128" s="112"/>
      <c r="AA128" s="112"/>
    </row>
    <row r="129" spans="1:27" ht="12.75" customHeight="1" x14ac:dyDescent="0.2">
      <c r="A129" s="115"/>
      <c r="B129" s="114"/>
      <c r="C129" s="114"/>
      <c r="D129" s="114"/>
      <c r="E129" s="114"/>
      <c r="F129" s="114"/>
      <c r="G129" s="114"/>
      <c r="H129" s="114"/>
      <c r="I129" s="114"/>
      <c r="J129" s="114"/>
      <c r="K129" s="36"/>
      <c r="L129" s="36"/>
      <c r="M129" s="36"/>
      <c r="N129" s="36"/>
      <c r="O129" s="37"/>
      <c r="P129" s="37"/>
      <c r="Q129" s="36"/>
      <c r="R129" s="36"/>
      <c r="S129" s="113"/>
      <c r="T129" s="113"/>
      <c r="U129" s="113"/>
      <c r="V129" s="113"/>
      <c r="W129" s="113"/>
      <c r="X129" s="112"/>
      <c r="Y129" s="112"/>
      <c r="Z129" s="112"/>
      <c r="AA129" s="112"/>
    </row>
    <row r="130" spans="1:27" x14ac:dyDescent="0.2">
      <c r="A130" s="115"/>
      <c r="B130" s="114"/>
      <c r="C130" s="114"/>
      <c r="D130" s="114"/>
      <c r="E130" s="114"/>
      <c r="F130" s="114"/>
      <c r="G130" s="114"/>
      <c r="H130" s="114"/>
      <c r="I130" s="114"/>
      <c r="J130" s="114"/>
      <c r="K130" s="36"/>
      <c r="L130" s="36"/>
      <c r="M130" s="36"/>
      <c r="N130" s="36"/>
      <c r="O130" s="37"/>
      <c r="P130" s="37"/>
      <c r="Q130" s="36"/>
      <c r="R130" s="36"/>
      <c r="S130" s="113"/>
      <c r="T130" s="113"/>
      <c r="U130" s="113"/>
      <c r="V130" s="113"/>
      <c r="W130" s="113"/>
      <c r="X130" s="112"/>
      <c r="Y130" s="112"/>
      <c r="Z130" s="112"/>
      <c r="AA130" s="112"/>
    </row>
    <row r="131" spans="1:27" x14ac:dyDescent="0.2">
      <c r="A131" s="115"/>
      <c r="B131" s="114"/>
      <c r="C131" s="114"/>
      <c r="D131" s="114"/>
      <c r="E131" s="114"/>
      <c r="F131" s="114"/>
      <c r="G131" s="114"/>
      <c r="H131" s="114"/>
      <c r="I131" s="114"/>
      <c r="J131" s="114"/>
      <c r="K131" s="36"/>
      <c r="L131" s="36"/>
      <c r="M131" s="36"/>
      <c r="N131" s="36"/>
      <c r="O131" s="37"/>
      <c r="P131" s="37"/>
      <c r="Q131" s="36"/>
      <c r="R131" s="36"/>
      <c r="S131" s="113"/>
      <c r="T131" s="113"/>
      <c r="U131" s="113"/>
      <c r="V131" s="113"/>
      <c r="W131" s="113"/>
      <c r="X131" s="112"/>
      <c r="Y131" s="112"/>
      <c r="Z131" s="112"/>
      <c r="AA131" s="112"/>
    </row>
    <row r="132" spans="1:27" ht="15.75" x14ac:dyDescent="0.2">
      <c r="B132" s="111"/>
      <c r="C132" s="111"/>
      <c r="D132" s="111"/>
      <c r="E132" s="111"/>
      <c r="F132" s="111"/>
      <c r="G132" s="111"/>
      <c r="H132" s="111"/>
      <c r="I132" s="111"/>
      <c r="J132" s="111"/>
      <c r="K132" s="36"/>
      <c r="L132" s="36"/>
      <c r="M132" s="36"/>
      <c r="N132" s="36"/>
      <c r="O132" s="37"/>
      <c r="P132" s="37"/>
      <c r="Q132" s="36"/>
      <c r="R132" s="36"/>
      <c r="S132" s="110"/>
      <c r="T132" s="110"/>
      <c r="U132" s="110"/>
      <c r="V132" s="110"/>
      <c r="W132" s="110"/>
    </row>
  </sheetData>
  <mergeCells count="72">
    <mergeCell ref="Y3:AA3"/>
    <mergeCell ref="B11:J11"/>
    <mergeCell ref="B13:J13"/>
    <mergeCell ref="S13:V13"/>
    <mergeCell ref="J6:AA6"/>
    <mergeCell ref="J7:AA7"/>
    <mergeCell ref="B9:U9"/>
    <mergeCell ref="Y4:AA4"/>
    <mergeCell ref="M5:O5"/>
    <mergeCell ref="S14:V14"/>
    <mergeCell ref="E26:J26"/>
    <mergeCell ref="S26:V26"/>
    <mergeCell ref="G22:J22"/>
    <mergeCell ref="S22:V22"/>
    <mergeCell ref="D15:J15"/>
    <mergeCell ref="S15:V15"/>
    <mergeCell ref="F19:J19"/>
    <mergeCell ref="S19:V19"/>
    <mergeCell ref="G111:J111"/>
    <mergeCell ref="S111:V111"/>
    <mergeCell ref="G64:J64"/>
    <mergeCell ref="S64:V64"/>
    <mergeCell ref="F110:J110"/>
    <mergeCell ref="D103:J103"/>
    <mergeCell ref="S103:V103"/>
    <mergeCell ref="D95:J95"/>
    <mergeCell ref="B94:J94"/>
    <mergeCell ref="S110:V110"/>
    <mergeCell ref="S98:V98"/>
    <mergeCell ref="G101:J101"/>
    <mergeCell ref="S101:V101"/>
    <mergeCell ref="B102:J102"/>
    <mergeCell ref="S102:V102"/>
    <mergeCell ref="F98:J98"/>
    <mergeCell ref="G108:J108"/>
    <mergeCell ref="S108:V108"/>
    <mergeCell ref="F106:J106"/>
    <mergeCell ref="S106:V106"/>
    <mergeCell ref="D71:J71"/>
    <mergeCell ref="S71:V71"/>
    <mergeCell ref="G92:J92"/>
    <mergeCell ref="S92:V92"/>
    <mergeCell ref="S94:V94"/>
    <mergeCell ref="S90:V90"/>
    <mergeCell ref="Z2:AA2"/>
    <mergeCell ref="E89:J89"/>
    <mergeCell ref="S89:V89"/>
    <mergeCell ref="G77:J77"/>
    <mergeCell ref="S77:V77"/>
    <mergeCell ref="G69:J69"/>
    <mergeCell ref="S27:V27"/>
    <mergeCell ref="S59:V59"/>
    <mergeCell ref="G32:J32"/>
    <mergeCell ref="S32:V32"/>
    <mergeCell ref="F63:J63"/>
    <mergeCell ref="S63:V63"/>
    <mergeCell ref="D60:J60"/>
    <mergeCell ref="S60:V60"/>
    <mergeCell ref="S69:V69"/>
    <mergeCell ref="B14:J14"/>
    <mergeCell ref="S95:V95"/>
    <mergeCell ref="F74:J74"/>
    <mergeCell ref="S74:V74"/>
    <mergeCell ref="F90:J90"/>
    <mergeCell ref="B85:J85"/>
    <mergeCell ref="S85:V85"/>
    <mergeCell ref="B70:J70"/>
    <mergeCell ref="S70:V70"/>
    <mergeCell ref="S28:V28"/>
    <mergeCell ref="F27:J27"/>
    <mergeCell ref="G28:J28"/>
    <mergeCell ref="B59:J59"/>
  </mergeCells>
  <pageMargins left="0.23622047244094491" right="0.23622047244094491" top="0.74803149606299213" bottom="0.74803149606299213" header="0.31496062992125984" footer="0.31496062992125984"/>
  <pageSetup paperSize="9" scale="95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2"/>
  <sheetViews>
    <sheetView showGridLines="0" view="pageLayout" zoomScaleNormal="106" workbookViewId="0"/>
  </sheetViews>
  <sheetFormatPr defaultColWidth="9.140625" defaultRowHeight="12.75" x14ac:dyDescent="0.2"/>
  <cols>
    <col min="1" max="1" width="1.28515625" style="273" customWidth="1"/>
    <col min="2" max="5" width="0.5703125" style="273" hidden="1" customWidth="1"/>
    <col min="6" max="6" width="0.85546875" style="273" hidden="1" customWidth="1"/>
    <col min="7" max="9" width="0.7109375" style="273" hidden="1" customWidth="1"/>
    <col min="10" max="10" width="0.5703125" style="273" hidden="1" customWidth="1"/>
    <col min="11" max="11" width="38.5703125" style="273" customWidth="1"/>
    <col min="12" max="12" width="13.7109375" style="273" customWidth="1"/>
    <col min="13" max="15" width="7.140625" style="273" customWidth="1"/>
    <col min="16" max="19" width="0" style="273" hidden="1" customWidth="1"/>
    <col min="20" max="20" width="12.7109375" style="273" customWidth="1"/>
    <col min="21" max="21" width="12.5703125" style="273" customWidth="1"/>
    <col min="22" max="22" width="13.28515625" style="273" customWidth="1"/>
    <col min="23" max="233" width="9.140625" style="272" customWidth="1"/>
    <col min="234" max="16384" width="9.140625" style="272"/>
  </cols>
  <sheetData>
    <row r="1" spans="1:22" ht="18" customHeight="1" x14ac:dyDescent="0.2">
      <c r="A1" s="324"/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37"/>
      <c r="P1" s="496" t="s">
        <v>291</v>
      </c>
      <c r="Q1" s="497"/>
      <c r="R1" s="497"/>
      <c r="S1" s="337"/>
      <c r="T1" s="492" t="s">
        <v>290</v>
      </c>
      <c r="U1" s="492"/>
      <c r="V1" s="324"/>
    </row>
    <row r="2" spans="1:22" ht="21" customHeight="1" x14ac:dyDescent="0.2">
      <c r="A2" s="324"/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  <c r="O2" s="492" t="s">
        <v>289</v>
      </c>
      <c r="P2" s="492"/>
      <c r="Q2" s="492"/>
      <c r="R2" s="492"/>
      <c r="S2" s="492"/>
      <c r="T2" s="492"/>
      <c r="U2" s="492"/>
      <c r="V2" s="337"/>
    </row>
    <row r="3" spans="1:22" ht="16.5" customHeight="1" x14ac:dyDescent="0.2">
      <c r="A3" s="324"/>
      <c r="B3" s="324"/>
      <c r="C3" s="324"/>
      <c r="D3" s="324"/>
      <c r="E3" s="324"/>
      <c r="F3" s="324"/>
      <c r="G3" s="324"/>
      <c r="H3" s="324"/>
      <c r="I3" s="324"/>
      <c r="J3" s="324"/>
      <c r="K3" s="337"/>
      <c r="L3" s="337"/>
      <c r="M3" s="337"/>
      <c r="N3" s="340"/>
      <c r="O3" s="492" t="s">
        <v>288</v>
      </c>
      <c r="P3" s="492"/>
      <c r="Q3" s="492"/>
      <c r="R3" s="492"/>
      <c r="S3" s="492"/>
      <c r="T3" s="492"/>
      <c r="U3" s="492"/>
      <c r="V3" s="492"/>
    </row>
    <row r="4" spans="1:22" ht="14.25" customHeight="1" x14ac:dyDescent="0.25">
      <c r="A4" s="324"/>
      <c r="B4" s="324"/>
      <c r="C4" s="324"/>
      <c r="D4" s="324"/>
      <c r="E4" s="324"/>
      <c r="F4" s="324"/>
      <c r="G4" s="324"/>
      <c r="H4" s="324"/>
      <c r="I4" s="324"/>
      <c r="J4" s="324"/>
      <c r="K4" s="324"/>
      <c r="L4" s="339"/>
      <c r="M4" s="338" t="s">
        <v>126</v>
      </c>
      <c r="N4" s="324"/>
      <c r="O4" s="337"/>
      <c r="P4" s="337"/>
      <c r="Q4" s="337"/>
      <c r="R4" s="337"/>
      <c r="S4" s="337"/>
      <c r="T4" s="493" t="s">
        <v>287</v>
      </c>
      <c r="U4" s="494"/>
      <c r="V4" s="494"/>
    </row>
    <row r="5" spans="1:22" ht="15.75" customHeight="1" x14ac:dyDescent="0.2">
      <c r="A5" s="332" t="s">
        <v>286</v>
      </c>
      <c r="B5" s="336"/>
      <c r="C5" s="336"/>
      <c r="D5" s="336"/>
      <c r="E5" s="336"/>
      <c r="F5" s="336"/>
      <c r="G5" s="336"/>
      <c r="H5" s="336"/>
      <c r="I5" s="336"/>
      <c r="J5" s="336"/>
      <c r="K5" s="336"/>
      <c r="L5" s="336"/>
      <c r="M5" s="336"/>
      <c r="N5" s="336"/>
      <c r="O5" s="336"/>
      <c r="P5" s="335"/>
      <c r="Q5" s="335"/>
      <c r="R5" s="329"/>
      <c r="S5" s="329"/>
      <c r="T5" s="329"/>
      <c r="U5" s="329"/>
      <c r="V5" s="324"/>
    </row>
    <row r="6" spans="1:22" ht="12.75" customHeight="1" x14ac:dyDescent="0.2">
      <c r="A6" s="332" t="s">
        <v>285</v>
      </c>
      <c r="B6" s="336"/>
      <c r="C6" s="336"/>
      <c r="D6" s="336"/>
      <c r="E6" s="336"/>
      <c r="F6" s="336"/>
      <c r="G6" s="336"/>
      <c r="H6" s="336"/>
      <c r="I6" s="336"/>
      <c r="J6" s="336"/>
      <c r="K6" s="336"/>
      <c r="L6" s="336"/>
      <c r="M6" s="336"/>
      <c r="N6" s="336"/>
      <c r="O6" s="336"/>
      <c r="P6" s="335"/>
      <c r="Q6" s="335"/>
      <c r="R6" s="334"/>
      <c r="S6" s="329"/>
      <c r="T6" s="329"/>
      <c r="U6" s="329"/>
      <c r="V6" s="324"/>
    </row>
    <row r="7" spans="1:22" ht="12.75" customHeight="1" x14ac:dyDescent="0.2">
      <c r="A7" s="332" t="s">
        <v>284</v>
      </c>
      <c r="B7" s="332"/>
      <c r="C7" s="332"/>
      <c r="D7" s="332"/>
      <c r="E7" s="332"/>
      <c r="F7" s="332"/>
      <c r="G7" s="332"/>
      <c r="H7" s="332"/>
      <c r="I7" s="332"/>
      <c r="J7" s="332"/>
      <c r="K7" s="332"/>
      <c r="L7" s="332"/>
      <c r="M7" s="332"/>
      <c r="N7" s="332"/>
      <c r="O7" s="332"/>
      <c r="P7" s="332"/>
      <c r="Q7" s="332"/>
      <c r="R7" s="332"/>
      <c r="S7" s="329"/>
      <c r="T7" s="329"/>
      <c r="U7" s="329"/>
      <c r="V7" s="324"/>
    </row>
    <row r="8" spans="1:22" ht="11.25" customHeight="1" x14ac:dyDescent="0.2">
      <c r="A8" s="333" t="s">
        <v>283</v>
      </c>
      <c r="B8" s="332"/>
      <c r="C8" s="332"/>
      <c r="D8" s="332"/>
      <c r="E8" s="332"/>
      <c r="F8" s="332"/>
      <c r="G8" s="332"/>
      <c r="H8" s="332"/>
      <c r="I8" s="332"/>
      <c r="J8" s="332"/>
      <c r="K8" s="331" t="s">
        <v>282</v>
      </c>
      <c r="L8" s="331"/>
      <c r="M8" s="331"/>
      <c r="N8" s="331"/>
      <c r="O8" s="331"/>
      <c r="P8" s="331"/>
      <c r="Q8" s="331"/>
      <c r="R8" s="331"/>
      <c r="S8" s="330"/>
      <c r="T8" s="330"/>
      <c r="U8" s="329"/>
      <c r="V8" s="324"/>
    </row>
    <row r="9" spans="1:22" ht="24.75" customHeight="1" x14ac:dyDescent="0.2">
      <c r="A9" s="328"/>
      <c r="B9" s="327"/>
      <c r="C9" s="327"/>
      <c r="D9" s="327"/>
      <c r="E9" s="327"/>
      <c r="F9" s="327"/>
      <c r="G9" s="327"/>
      <c r="H9" s="327"/>
      <c r="I9" s="327"/>
      <c r="J9" s="327"/>
      <c r="K9" s="327"/>
      <c r="L9" s="327"/>
      <c r="M9" s="327"/>
      <c r="N9" s="327"/>
      <c r="O9" s="324"/>
      <c r="P9" s="324"/>
      <c r="Q9" s="326"/>
      <c r="R9" s="325"/>
      <c r="S9" s="324"/>
      <c r="T9" s="324"/>
      <c r="U9" s="324"/>
      <c r="V9" s="324" t="s">
        <v>128</v>
      </c>
    </row>
    <row r="10" spans="1:22" ht="3" customHeight="1" x14ac:dyDescent="0.2">
      <c r="A10" s="323"/>
      <c r="B10" s="320"/>
      <c r="C10" s="320"/>
      <c r="D10" s="320"/>
      <c r="E10" s="320"/>
      <c r="F10" s="320"/>
      <c r="G10" s="320"/>
      <c r="H10" s="320"/>
      <c r="I10" s="320"/>
      <c r="J10" s="320"/>
      <c r="K10" s="322"/>
      <c r="L10" s="320"/>
      <c r="M10" s="320"/>
      <c r="N10" s="320"/>
      <c r="O10" s="320"/>
      <c r="P10" s="322"/>
      <c r="Q10" s="322"/>
      <c r="R10" s="322" t="s">
        <v>281</v>
      </c>
      <c r="S10" s="322"/>
      <c r="T10" s="322"/>
      <c r="U10" s="322"/>
      <c r="V10" s="322"/>
    </row>
    <row r="11" spans="1:22" ht="24" customHeight="1" x14ac:dyDescent="0.2">
      <c r="A11" s="320"/>
      <c r="B11" s="499" t="s">
        <v>161</v>
      </c>
      <c r="C11" s="499"/>
      <c r="D11" s="499"/>
      <c r="E11" s="499"/>
      <c r="F11" s="499"/>
      <c r="G11" s="499"/>
      <c r="H11" s="499"/>
      <c r="I11" s="499"/>
      <c r="J11" s="499"/>
      <c r="K11" s="499"/>
      <c r="L11" s="319" t="s">
        <v>237</v>
      </c>
      <c r="M11" s="319" t="s">
        <v>131</v>
      </c>
      <c r="N11" s="319" t="s">
        <v>132</v>
      </c>
      <c r="O11" s="319" t="s">
        <v>236</v>
      </c>
      <c r="P11" s="319" t="s">
        <v>280</v>
      </c>
      <c r="Q11" s="321" t="s">
        <v>279</v>
      </c>
      <c r="R11" s="321" t="s">
        <v>278</v>
      </c>
      <c r="S11" s="321" t="s">
        <v>277</v>
      </c>
      <c r="T11" s="321">
        <v>2025</v>
      </c>
      <c r="U11" s="321">
        <v>2026</v>
      </c>
      <c r="V11" s="321">
        <v>2027</v>
      </c>
    </row>
    <row r="12" spans="1:22" ht="24" customHeight="1" x14ac:dyDescent="0.2">
      <c r="A12" s="320"/>
      <c r="B12" s="319"/>
      <c r="C12" s="319"/>
      <c r="D12" s="319"/>
      <c r="E12" s="319"/>
      <c r="F12" s="319"/>
      <c r="G12" s="319"/>
      <c r="H12" s="319"/>
      <c r="I12" s="319"/>
      <c r="J12" s="319"/>
      <c r="K12" s="315" t="s">
        <v>135</v>
      </c>
      <c r="L12" s="318">
        <v>0</v>
      </c>
      <c r="M12" s="317">
        <v>0</v>
      </c>
      <c r="N12" s="317">
        <v>0</v>
      </c>
      <c r="O12" s="316">
        <v>0</v>
      </c>
      <c r="P12" s="315"/>
      <c r="Q12" s="313"/>
      <c r="R12" s="313"/>
      <c r="S12" s="313"/>
      <c r="T12" s="314">
        <v>0</v>
      </c>
      <c r="U12" s="313">
        <v>211425</v>
      </c>
      <c r="V12" s="313">
        <v>446650</v>
      </c>
    </row>
    <row r="13" spans="1:22" ht="84.75" customHeight="1" x14ac:dyDescent="0.2">
      <c r="A13" s="281"/>
      <c r="B13" s="498" t="s">
        <v>276</v>
      </c>
      <c r="C13" s="498"/>
      <c r="D13" s="498"/>
      <c r="E13" s="498"/>
      <c r="F13" s="498"/>
      <c r="G13" s="498"/>
      <c r="H13" s="498"/>
      <c r="I13" s="498"/>
      <c r="J13" s="498"/>
      <c r="K13" s="498"/>
      <c r="L13" s="312">
        <v>6300000000</v>
      </c>
      <c r="M13" s="309">
        <v>0</v>
      </c>
      <c r="N13" s="309">
        <v>0</v>
      </c>
      <c r="O13" s="308">
        <v>0</v>
      </c>
      <c r="P13" s="301"/>
      <c r="Q13" s="300">
        <v>5714000</v>
      </c>
      <c r="R13" s="300">
        <v>5312481</v>
      </c>
      <c r="S13" s="300">
        <v>5237700</v>
      </c>
      <c r="T13" s="302">
        <f>T14</f>
        <v>9140776.2400000002</v>
      </c>
      <c r="U13" s="311">
        <f>U14</f>
        <v>8438001.1500000004</v>
      </c>
      <c r="V13" s="302">
        <f>V14</f>
        <v>8685954.2699999996</v>
      </c>
    </row>
    <row r="14" spans="1:22" ht="21" customHeight="1" x14ac:dyDescent="0.2">
      <c r="A14" s="281"/>
      <c r="B14" s="304"/>
      <c r="C14" s="304"/>
      <c r="D14" s="304"/>
      <c r="E14" s="304"/>
      <c r="F14" s="304"/>
      <c r="G14" s="304"/>
      <c r="H14" s="304"/>
      <c r="I14" s="304"/>
      <c r="J14" s="304"/>
      <c r="K14" s="304" t="s">
        <v>163</v>
      </c>
      <c r="L14" s="312">
        <v>6340000000</v>
      </c>
      <c r="M14" s="309">
        <v>0</v>
      </c>
      <c r="N14" s="309">
        <v>0</v>
      </c>
      <c r="O14" s="308">
        <v>0</v>
      </c>
      <c r="P14" s="301"/>
      <c r="Q14" s="300"/>
      <c r="R14" s="300"/>
      <c r="S14" s="300"/>
      <c r="T14" s="302">
        <f>T15+T24+T29+T34+T47</f>
        <v>9140776.2400000002</v>
      </c>
      <c r="U14" s="311">
        <f>U15+U24+U29+U34+U47</f>
        <v>8438001.1500000004</v>
      </c>
      <c r="V14" s="302">
        <f>V15+V24+V29+V34+V47</f>
        <v>8685954.2699999996</v>
      </c>
    </row>
    <row r="15" spans="1:22" ht="34.5" customHeight="1" x14ac:dyDescent="0.2">
      <c r="A15" s="281"/>
      <c r="B15" s="294"/>
      <c r="C15" s="491" t="s">
        <v>275</v>
      </c>
      <c r="D15" s="491"/>
      <c r="E15" s="491"/>
      <c r="F15" s="491"/>
      <c r="G15" s="491"/>
      <c r="H15" s="491"/>
      <c r="I15" s="491"/>
      <c r="J15" s="491"/>
      <c r="K15" s="491"/>
      <c r="L15" s="291">
        <v>6340100000</v>
      </c>
      <c r="M15" s="290">
        <v>0</v>
      </c>
      <c r="N15" s="290">
        <v>0</v>
      </c>
      <c r="O15" s="289">
        <v>0</v>
      </c>
      <c r="P15" s="288"/>
      <c r="Q15" s="283">
        <v>2467399.86</v>
      </c>
      <c r="R15" s="283">
        <v>2336000</v>
      </c>
      <c r="S15" s="283">
        <v>2240700</v>
      </c>
      <c r="T15" s="283">
        <f>T16+T20</f>
        <v>111992</v>
      </c>
      <c r="U15" s="284">
        <f>U16+U20</f>
        <v>22000</v>
      </c>
      <c r="V15" s="283">
        <f>V16+V20</f>
        <v>0</v>
      </c>
    </row>
    <row r="16" spans="1:22" ht="26.25" customHeight="1" x14ac:dyDescent="0.2">
      <c r="A16" s="281"/>
      <c r="B16" s="294"/>
      <c r="C16" s="292"/>
      <c r="D16" s="292"/>
      <c r="E16" s="292"/>
      <c r="F16" s="292"/>
      <c r="G16" s="292"/>
      <c r="H16" s="292"/>
      <c r="I16" s="292"/>
      <c r="J16" s="292"/>
      <c r="K16" s="292" t="s">
        <v>274</v>
      </c>
      <c r="L16" s="291">
        <v>6340120040</v>
      </c>
      <c r="M16" s="290">
        <v>0</v>
      </c>
      <c r="N16" s="290">
        <v>0</v>
      </c>
      <c r="O16" s="289">
        <v>0</v>
      </c>
      <c r="P16" s="288"/>
      <c r="Q16" s="283"/>
      <c r="R16" s="283"/>
      <c r="S16" s="283"/>
      <c r="T16" s="283">
        <f>T17</f>
        <v>2000</v>
      </c>
      <c r="U16" s="284">
        <f>U17</f>
        <v>2000</v>
      </c>
      <c r="V16" s="283">
        <f>V17</f>
        <v>0</v>
      </c>
    </row>
    <row r="17" spans="1:22" ht="29.25" customHeight="1" x14ac:dyDescent="0.2">
      <c r="A17" s="281"/>
      <c r="B17" s="294"/>
      <c r="C17" s="292"/>
      <c r="D17" s="292"/>
      <c r="E17" s="292"/>
      <c r="F17" s="292"/>
      <c r="G17" s="292"/>
      <c r="H17" s="292"/>
      <c r="I17" s="292"/>
      <c r="J17" s="292"/>
      <c r="K17" s="292" t="s">
        <v>273</v>
      </c>
      <c r="L17" s="291">
        <v>6340120040</v>
      </c>
      <c r="M17" s="290">
        <v>3</v>
      </c>
      <c r="N17" s="290">
        <v>0</v>
      </c>
      <c r="O17" s="289">
        <v>0</v>
      </c>
      <c r="P17" s="288"/>
      <c r="Q17" s="283"/>
      <c r="R17" s="283"/>
      <c r="S17" s="283"/>
      <c r="T17" s="283">
        <f>T19</f>
        <v>2000</v>
      </c>
      <c r="U17" s="284">
        <f>U19</f>
        <v>2000</v>
      </c>
      <c r="V17" s="283">
        <f>V19</f>
        <v>0</v>
      </c>
    </row>
    <row r="18" spans="1:22" ht="37.5" customHeight="1" x14ac:dyDescent="0.2">
      <c r="A18" s="281"/>
      <c r="B18" s="294"/>
      <c r="C18" s="292"/>
      <c r="D18" s="292"/>
      <c r="E18" s="292"/>
      <c r="F18" s="292"/>
      <c r="G18" s="292"/>
      <c r="H18" s="292"/>
      <c r="I18" s="292"/>
      <c r="J18" s="292"/>
      <c r="K18" s="292" t="s">
        <v>146</v>
      </c>
      <c r="L18" s="291">
        <v>6340120040</v>
      </c>
      <c r="M18" s="290">
        <v>3</v>
      </c>
      <c r="N18" s="290">
        <v>14</v>
      </c>
      <c r="O18" s="289">
        <v>0</v>
      </c>
      <c r="P18" s="288"/>
      <c r="Q18" s="283"/>
      <c r="R18" s="283"/>
      <c r="S18" s="283"/>
      <c r="T18" s="283">
        <f>T19</f>
        <v>2000</v>
      </c>
      <c r="U18" s="284">
        <f>U19</f>
        <v>2000</v>
      </c>
      <c r="V18" s="283">
        <f>V19</f>
        <v>0</v>
      </c>
    </row>
    <row r="19" spans="1:22" ht="44.25" customHeight="1" x14ac:dyDescent="0.2">
      <c r="A19" s="281"/>
      <c r="B19" s="294"/>
      <c r="C19" s="292"/>
      <c r="D19" s="292"/>
      <c r="E19" s="292"/>
      <c r="F19" s="292"/>
      <c r="G19" s="292"/>
      <c r="H19" s="292"/>
      <c r="I19" s="292"/>
      <c r="J19" s="292"/>
      <c r="K19" s="292" t="s">
        <v>169</v>
      </c>
      <c r="L19" s="291">
        <v>6340120040</v>
      </c>
      <c r="M19" s="290">
        <v>3</v>
      </c>
      <c r="N19" s="290">
        <v>14</v>
      </c>
      <c r="O19" s="289">
        <v>240</v>
      </c>
      <c r="P19" s="288"/>
      <c r="Q19" s="283"/>
      <c r="R19" s="283"/>
      <c r="S19" s="283"/>
      <c r="T19" s="283">
        <v>2000</v>
      </c>
      <c r="U19" s="284">
        <v>2000</v>
      </c>
      <c r="V19" s="283">
        <v>0</v>
      </c>
    </row>
    <row r="20" spans="1:22" ht="45.75" customHeight="1" x14ac:dyDescent="0.2">
      <c r="A20" s="281"/>
      <c r="B20" s="491" t="s">
        <v>187</v>
      </c>
      <c r="C20" s="491"/>
      <c r="D20" s="491"/>
      <c r="E20" s="491"/>
      <c r="F20" s="491"/>
      <c r="G20" s="491"/>
      <c r="H20" s="491"/>
      <c r="I20" s="491"/>
      <c r="J20" s="491"/>
      <c r="K20" s="491"/>
      <c r="L20" s="291">
        <v>6340195020</v>
      </c>
      <c r="M20" s="290">
        <v>0</v>
      </c>
      <c r="N20" s="290">
        <v>0</v>
      </c>
      <c r="O20" s="289" t="s">
        <v>262</v>
      </c>
      <c r="P20" s="288"/>
      <c r="Q20" s="283">
        <v>767248.8</v>
      </c>
      <c r="R20" s="283">
        <v>767248.8</v>
      </c>
      <c r="S20" s="283">
        <v>651000</v>
      </c>
      <c r="T20" s="283">
        <f>T23</f>
        <v>109992</v>
      </c>
      <c r="U20" s="283">
        <f>U23</f>
        <v>20000</v>
      </c>
      <c r="V20" s="283">
        <f>V23</f>
        <v>0</v>
      </c>
    </row>
    <row r="21" spans="1:22" ht="30.75" customHeight="1" x14ac:dyDescent="0.2">
      <c r="A21" s="281"/>
      <c r="B21" s="292"/>
      <c r="C21" s="292"/>
      <c r="D21" s="292"/>
      <c r="E21" s="292"/>
      <c r="F21" s="292"/>
      <c r="G21" s="292"/>
      <c r="H21" s="292"/>
      <c r="I21" s="292"/>
      <c r="J21" s="292"/>
      <c r="K21" s="292" t="s">
        <v>273</v>
      </c>
      <c r="L21" s="291">
        <v>6340195220</v>
      </c>
      <c r="M21" s="290">
        <v>3</v>
      </c>
      <c r="N21" s="290">
        <v>0</v>
      </c>
      <c r="O21" s="289">
        <v>0</v>
      </c>
      <c r="P21" s="288"/>
      <c r="Q21" s="283"/>
      <c r="R21" s="283"/>
      <c r="S21" s="283"/>
      <c r="T21" s="283">
        <f t="shared" ref="T21:V22" si="0">T22</f>
        <v>109992</v>
      </c>
      <c r="U21" s="283">
        <f t="shared" si="0"/>
        <v>20000</v>
      </c>
      <c r="V21" s="283">
        <f t="shared" si="0"/>
        <v>0</v>
      </c>
    </row>
    <row r="22" spans="1:22" ht="52.5" customHeight="1" x14ac:dyDescent="0.2">
      <c r="A22" s="281"/>
      <c r="B22" s="292"/>
      <c r="C22" s="292"/>
      <c r="D22" s="292"/>
      <c r="E22" s="292"/>
      <c r="F22" s="292"/>
      <c r="G22" s="292"/>
      <c r="H22" s="292"/>
      <c r="I22" s="292"/>
      <c r="J22" s="292"/>
      <c r="K22" s="292" t="s">
        <v>145</v>
      </c>
      <c r="L22" s="291">
        <v>6340195220</v>
      </c>
      <c r="M22" s="290">
        <v>3</v>
      </c>
      <c r="N22" s="290">
        <v>10</v>
      </c>
      <c r="O22" s="289">
        <v>0</v>
      </c>
      <c r="P22" s="288"/>
      <c r="Q22" s="283"/>
      <c r="R22" s="283"/>
      <c r="S22" s="283"/>
      <c r="T22" s="283">
        <f t="shared" si="0"/>
        <v>109992</v>
      </c>
      <c r="U22" s="283">
        <f t="shared" si="0"/>
        <v>20000</v>
      </c>
      <c r="V22" s="283">
        <f t="shared" si="0"/>
        <v>0</v>
      </c>
    </row>
    <row r="23" spans="1:22" ht="42.75" customHeight="1" x14ac:dyDescent="0.2">
      <c r="A23" s="281"/>
      <c r="B23" s="491" t="s">
        <v>169</v>
      </c>
      <c r="C23" s="491"/>
      <c r="D23" s="491"/>
      <c r="E23" s="491"/>
      <c r="F23" s="491"/>
      <c r="G23" s="491"/>
      <c r="H23" s="491"/>
      <c r="I23" s="491"/>
      <c r="J23" s="491"/>
      <c r="K23" s="491"/>
      <c r="L23" s="291">
        <v>6340195020</v>
      </c>
      <c r="M23" s="290">
        <v>3</v>
      </c>
      <c r="N23" s="290">
        <v>10</v>
      </c>
      <c r="O23" s="289">
        <v>240</v>
      </c>
      <c r="P23" s="288"/>
      <c r="Q23" s="283">
        <v>767248.8</v>
      </c>
      <c r="R23" s="283">
        <v>767248.8</v>
      </c>
      <c r="S23" s="283">
        <v>651000</v>
      </c>
      <c r="T23" s="283">
        <v>109992</v>
      </c>
      <c r="U23" s="283">
        <v>20000</v>
      </c>
      <c r="V23" s="283">
        <v>0</v>
      </c>
    </row>
    <row r="24" spans="1:22" ht="30.75" customHeight="1" x14ac:dyDescent="0.2">
      <c r="A24" s="281"/>
      <c r="B24" s="491" t="s">
        <v>218</v>
      </c>
      <c r="C24" s="491"/>
      <c r="D24" s="491"/>
      <c r="E24" s="491"/>
      <c r="F24" s="491"/>
      <c r="G24" s="491"/>
      <c r="H24" s="491"/>
      <c r="I24" s="491"/>
      <c r="J24" s="491"/>
      <c r="K24" s="491"/>
      <c r="L24" s="291">
        <v>6340200000</v>
      </c>
      <c r="M24" s="290">
        <v>0</v>
      </c>
      <c r="N24" s="290">
        <v>0</v>
      </c>
      <c r="O24" s="289" t="s">
        <v>262</v>
      </c>
      <c r="P24" s="288"/>
      <c r="Q24" s="283">
        <v>1672051.06</v>
      </c>
      <c r="R24" s="283">
        <v>1540651.2</v>
      </c>
      <c r="S24" s="283">
        <v>1561600</v>
      </c>
      <c r="T24" s="283">
        <f t="shared" ref="T24:V27" si="1">T25</f>
        <v>1017000</v>
      </c>
      <c r="U24" s="284">
        <f t="shared" si="1"/>
        <v>1063000</v>
      </c>
      <c r="V24" s="283">
        <f t="shared" si="1"/>
        <v>1408000</v>
      </c>
    </row>
    <row r="25" spans="1:22" ht="60.75" customHeight="1" x14ac:dyDescent="0.2">
      <c r="A25" s="281"/>
      <c r="B25" s="491" t="s">
        <v>272</v>
      </c>
      <c r="C25" s="491"/>
      <c r="D25" s="491"/>
      <c r="E25" s="491"/>
      <c r="F25" s="491"/>
      <c r="G25" s="491"/>
      <c r="H25" s="491"/>
      <c r="I25" s="491"/>
      <c r="J25" s="491"/>
      <c r="K25" s="491"/>
      <c r="L25" s="291">
        <v>6340295280</v>
      </c>
      <c r="M25" s="290">
        <v>0</v>
      </c>
      <c r="N25" s="290">
        <v>0</v>
      </c>
      <c r="O25" s="289" t="s">
        <v>262</v>
      </c>
      <c r="P25" s="288"/>
      <c r="Q25" s="283">
        <v>1672051.06</v>
      </c>
      <c r="R25" s="283">
        <v>1540651.2</v>
      </c>
      <c r="S25" s="283">
        <v>1561600</v>
      </c>
      <c r="T25" s="283">
        <f t="shared" si="1"/>
        <v>1017000</v>
      </c>
      <c r="U25" s="284">
        <f t="shared" si="1"/>
        <v>1063000</v>
      </c>
      <c r="V25" s="283">
        <f t="shared" si="1"/>
        <v>1408000</v>
      </c>
    </row>
    <row r="26" spans="1:22" ht="23.25" customHeight="1" x14ac:dyDescent="0.2">
      <c r="A26" s="281"/>
      <c r="B26" s="491" t="s">
        <v>147</v>
      </c>
      <c r="C26" s="491"/>
      <c r="D26" s="491"/>
      <c r="E26" s="491"/>
      <c r="F26" s="491"/>
      <c r="G26" s="491"/>
      <c r="H26" s="491"/>
      <c r="I26" s="491"/>
      <c r="J26" s="491"/>
      <c r="K26" s="491"/>
      <c r="L26" s="291">
        <v>6340295280</v>
      </c>
      <c r="M26" s="290">
        <v>4</v>
      </c>
      <c r="N26" s="290">
        <v>0</v>
      </c>
      <c r="O26" s="289" t="s">
        <v>262</v>
      </c>
      <c r="P26" s="288"/>
      <c r="Q26" s="283">
        <v>1672051.06</v>
      </c>
      <c r="R26" s="283">
        <v>1540651.2</v>
      </c>
      <c r="S26" s="283">
        <v>1561600</v>
      </c>
      <c r="T26" s="283">
        <f t="shared" si="1"/>
        <v>1017000</v>
      </c>
      <c r="U26" s="284">
        <f t="shared" si="1"/>
        <v>1063000</v>
      </c>
      <c r="V26" s="283">
        <f t="shared" si="1"/>
        <v>1408000</v>
      </c>
    </row>
    <row r="27" spans="1:22" ht="21" customHeight="1" x14ac:dyDescent="0.2">
      <c r="A27" s="281"/>
      <c r="B27" s="491" t="s">
        <v>148</v>
      </c>
      <c r="C27" s="491"/>
      <c r="D27" s="491"/>
      <c r="E27" s="491"/>
      <c r="F27" s="491"/>
      <c r="G27" s="491"/>
      <c r="H27" s="491"/>
      <c r="I27" s="491"/>
      <c r="J27" s="491"/>
      <c r="K27" s="491"/>
      <c r="L27" s="291">
        <v>6340295280</v>
      </c>
      <c r="M27" s="290">
        <v>4</v>
      </c>
      <c r="N27" s="290">
        <v>9</v>
      </c>
      <c r="O27" s="289">
        <v>0</v>
      </c>
      <c r="P27" s="288"/>
      <c r="Q27" s="283">
        <v>1564951.06</v>
      </c>
      <c r="R27" s="283">
        <v>1512551.2</v>
      </c>
      <c r="S27" s="283">
        <v>1512551.2</v>
      </c>
      <c r="T27" s="283">
        <f t="shared" si="1"/>
        <v>1017000</v>
      </c>
      <c r="U27" s="284">
        <f t="shared" si="1"/>
        <v>1063000</v>
      </c>
      <c r="V27" s="283">
        <f t="shared" si="1"/>
        <v>1408000</v>
      </c>
    </row>
    <row r="28" spans="1:22" ht="42.75" customHeight="1" x14ac:dyDescent="0.2">
      <c r="A28" s="281"/>
      <c r="B28" s="491" t="s">
        <v>169</v>
      </c>
      <c r="C28" s="491"/>
      <c r="D28" s="491"/>
      <c r="E28" s="491"/>
      <c r="F28" s="491"/>
      <c r="G28" s="491"/>
      <c r="H28" s="491"/>
      <c r="I28" s="491"/>
      <c r="J28" s="491"/>
      <c r="K28" s="491"/>
      <c r="L28" s="291">
        <v>6340295280</v>
      </c>
      <c r="M28" s="290">
        <v>4</v>
      </c>
      <c r="N28" s="290">
        <v>9</v>
      </c>
      <c r="O28" s="289" t="s">
        <v>170</v>
      </c>
      <c r="P28" s="288"/>
      <c r="Q28" s="283">
        <v>77900</v>
      </c>
      <c r="R28" s="283">
        <v>0</v>
      </c>
      <c r="S28" s="283">
        <v>28948.799999999999</v>
      </c>
      <c r="T28" s="283">
        <v>1017000</v>
      </c>
      <c r="U28" s="283">
        <v>1063000</v>
      </c>
      <c r="V28" s="283">
        <v>1408000</v>
      </c>
    </row>
    <row r="29" spans="1:22" ht="40.5" customHeight="1" x14ac:dyDescent="0.2">
      <c r="A29" s="281"/>
      <c r="B29" s="491" t="s">
        <v>194</v>
      </c>
      <c r="C29" s="491"/>
      <c r="D29" s="491"/>
      <c r="E29" s="491"/>
      <c r="F29" s="491"/>
      <c r="G29" s="491"/>
      <c r="H29" s="491"/>
      <c r="I29" s="491"/>
      <c r="J29" s="491"/>
      <c r="K29" s="491"/>
      <c r="L29" s="291">
        <v>6340300000</v>
      </c>
      <c r="M29" s="290">
        <v>0</v>
      </c>
      <c r="N29" s="290">
        <v>0</v>
      </c>
      <c r="O29" s="289">
        <v>0</v>
      </c>
      <c r="P29" s="288"/>
      <c r="Q29" s="283">
        <v>21200</v>
      </c>
      <c r="R29" s="283">
        <v>20100</v>
      </c>
      <c r="S29" s="283">
        <v>20100</v>
      </c>
      <c r="T29" s="283">
        <f>T30</f>
        <v>0</v>
      </c>
      <c r="U29" s="283">
        <f>U30</f>
        <v>20000</v>
      </c>
      <c r="V29" s="283">
        <f>V30</f>
        <v>0</v>
      </c>
    </row>
    <row r="30" spans="1:22" ht="42.75" customHeight="1" x14ac:dyDescent="0.2">
      <c r="A30" s="281"/>
      <c r="B30" s="292"/>
      <c r="C30" s="292"/>
      <c r="D30" s="292"/>
      <c r="E30" s="292"/>
      <c r="F30" s="292"/>
      <c r="G30" s="292"/>
      <c r="H30" s="292"/>
      <c r="I30" s="292"/>
      <c r="J30" s="292"/>
      <c r="K30" s="292" t="s">
        <v>271</v>
      </c>
      <c r="L30" s="291">
        <v>6340395310</v>
      </c>
      <c r="M30" s="290">
        <v>0</v>
      </c>
      <c r="N30" s="290">
        <v>0</v>
      </c>
      <c r="O30" s="289">
        <v>0</v>
      </c>
      <c r="P30" s="288"/>
      <c r="Q30" s="283"/>
      <c r="R30" s="283"/>
      <c r="S30" s="283"/>
      <c r="T30" s="283">
        <f t="shared" ref="T30:U32" si="2">T31</f>
        <v>0</v>
      </c>
      <c r="U30" s="283">
        <f t="shared" si="2"/>
        <v>20000</v>
      </c>
      <c r="V30" s="283">
        <f>V33</f>
        <v>0</v>
      </c>
    </row>
    <row r="31" spans="1:22" ht="25.5" customHeight="1" x14ac:dyDescent="0.2">
      <c r="A31" s="281"/>
      <c r="B31" s="292"/>
      <c r="C31" s="292"/>
      <c r="D31" s="292"/>
      <c r="E31" s="292"/>
      <c r="F31" s="292"/>
      <c r="G31" s="292"/>
      <c r="H31" s="292"/>
      <c r="I31" s="292"/>
      <c r="J31" s="292"/>
      <c r="K31" s="292" t="s">
        <v>149</v>
      </c>
      <c r="L31" s="291">
        <v>6340395310</v>
      </c>
      <c r="M31" s="290">
        <v>5</v>
      </c>
      <c r="N31" s="290">
        <v>3</v>
      </c>
      <c r="O31" s="289">
        <v>0</v>
      </c>
      <c r="P31" s="288"/>
      <c r="Q31" s="283"/>
      <c r="R31" s="283"/>
      <c r="S31" s="283"/>
      <c r="T31" s="283">
        <f t="shared" si="2"/>
        <v>0</v>
      </c>
      <c r="U31" s="283">
        <f t="shared" si="2"/>
        <v>20000</v>
      </c>
      <c r="V31" s="283">
        <f>V32</f>
        <v>0</v>
      </c>
    </row>
    <row r="32" spans="1:22" ht="18.75" customHeight="1" x14ac:dyDescent="0.2">
      <c r="A32" s="281"/>
      <c r="B32" s="292"/>
      <c r="C32" s="292"/>
      <c r="D32" s="292"/>
      <c r="E32" s="292"/>
      <c r="F32" s="292"/>
      <c r="G32" s="292"/>
      <c r="H32" s="292"/>
      <c r="I32" s="292"/>
      <c r="J32" s="292"/>
      <c r="K32" s="292" t="s">
        <v>270</v>
      </c>
      <c r="L32" s="291" t="s">
        <v>269</v>
      </c>
      <c r="M32" s="290">
        <v>5</v>
      </c>
      <c r="N32" s="290">
        <v>3</v>
      </c>
      <c r="O32" s="289">
        <v>0</v>
      </c>
      <c r="P32" s="288"/>
      <c r="Q32" s="283"/>
      <c r="R32" s="283"/>
      <c r="S32" s="283"/>
      <c r="T32" s="283">
        <f t="shared" si="2"/>
        <v>0</v>
      </c>
      <c r="U32" s="283">
        <f t="shared" si="2"/>
        <v>20000</v>
      </c>
      <c r="V32" s="283">
        <f>V33</f>
        <v>0</v>
      </c>
    </row>
    <row r="33" spans="1:22" ht="45" customHeight="1" x14ac:dyDescent="0.2">
      <c r="A33" s="281"/>
      <c r="B33" s="292"/>
      <c r="C33" s="292"/>
      <c r="D33" s="292"/>
      <c r="E33" s="292"/>
      <c r="F33" s="292"/>
      <c r="G33" s="292"/>
      <c r="H33" s="292"/>
      <c r="I33" s="292"/>
      <c r="J33" s="292"/>
      <c r="K33" s="292" t="s">
        <v>169</v>
      </c>
      <c r="L33" s="291">
        <v>6340395310</v>
      </c>
      <c r="M33" s="290">
        <v>5</v>
      </c>
      <c r="N33" s="290">
        <v>3</v>
      </c>
      <c r="O33" s="289">
        <v>240</v>
      </c>
      <c r="P33" s="288"/>
      <c r="Q33" s="283"/>
      <c r="R33" s="283"/>
      <c r="S33" s="283"/>
      <c r="T33" s="283">
        <v>0</v>
      </c>
      <c r="U33" s="283">
        <v>20000</v>
      </c>
      <c r="V33" s="283">
        <v>0</v>
      </c>
    </row>
    <row r="34" spans="1:22" ht="29.25" customHeight="1" x14ac:dyDescent="0.2">
      <c r="A34" s="281"/>
      <c r="B34" s="305"/>
      <c r="C34" s="498" t="s">
        <v>268</v>
      </c>
      <c r="D34" s="498"/>
      <c r="E34" s="498"/>
      <c r="F34" s="498"/>
      <c r="G34" s="498"/>
      <c r="H34" s="498"/>
      <c r="I34" s="498"/>
      <c r="J34" s="498"/>
      <c r="K34" s="498"/>
      <c r="L34" s="291">
        <v>6340400000</v>
      </c>
      <c r="M34" s="309">
        <v>0</v>
      </c>
      <c r="N34" s="309">
        <v>0</v>
      </c>
      <c r="O34" s="308">
        <v>0</v>
      </c>
      <c r="P34" s="301"/>
      <c r="Q34" s="300">
        <v>102000</v>
      </c>
      <c r="R34" s="300">
        <v>103000</v>
      </c>
      <c r="S34" s="300">
        <v>107100</v>
      </c>
      <c r="T34" s="302">
        <f>T35+T39+T43</f>
        <v>3837300</v>
      </c>
      <c r="U34" s="310">
        <f>U35+U39</f>
        <v>3697300</v>
      </c>
      <c r="V34" s="302">
        <f>V35</f>
        <v>3677300</v>
      </c>
    </row>
    <row r="35" spans="1:22" ht="95.25" customHeight="1" x14ac:dyDescent="0.2">
      <c r="A35" s="281"/>
      <c r="B35" s="305"/>
      <c r="C35" s="304"/>
      <c r="D35" s="304"/>
      <c r="E35" s="304"/>
      <c r="F35" s="304"/>
      <c r="G35" s="304"/>
      <c r="H35" s="304"/>
      <c r="I35" s="304"/>
      <c r="J35" s="304"/>
      <c r="K35" s="292" t="s">
        <v>197</v>
      </c>
      <c r="L35" s="291" t="s">
        <v>198</v>
      </c>
      <c r="M35" s="290">
        <v>0</v>
      </c>
      <c r="N35" s="290">
        <v>0</v>
      </c>
      <c r="O35" s="289">
        <v>0</v>
      </c>
      <c r="P35" s="307"/>
      <c r="Q35" s="306"/>
      <c r="R35" s="306"/>
      <c r="S35" s="306"/>
      <c r="T35" s="283">
        <f t="shared" ref="T35:U37" si="3">T36</f>
        <v>2981600</v>
      </c>
      <c r="U35" s="283">
        <f t="shared" si="3"/>
        <v>3677300</v>
      </c>
      <c r="V35" s="283">
        <f>V36</f>
        <v>3677300</v>
      </c>
    </row>
    <row r="36" spans="1:22" ht="18" customHeight="1" x14ac:dyDescent="0.2">
      <c r="A36" s="281"/>
      <c r="B36" s="304"/>
      <c r="C36" s="304"/>
      <c r="D36" s="304"/>
      <c r="E36" s="304"/>
      <c r="F36" s="304"/>
      <c r="G36" s="304"/>
      <c r="H36" s="304"/>
      <c r="I36" s="304"/>
      <c r="J36" s="304"/>
      <c r="K36" s="292" t="s">
        <v>267</v>
      </c>
      <c r="L36" s="291" t="s">
        <v>198</v>
      </c>
      <c r="M36" s="309">
        <v>8</v>
      </c>
      <c r="N36" s="309">
        <v>0</v>
      </c>
      <c r="O36" s="308">
        <v>0</v>
      </c>
      <c r="P36" s="301"/>
      <c r="Q36" s="300"/>
      <c r="R36" s="300"/>
      <c r="S36" s="300"/>
      <c r="T36" s="302">
        <f t="shared" si="3"/>
        <v>2981600</v>
      </c>
      <c r="U36" s="302">
        <f t="shared" si="3"/>
        <v>3677300</v>
      </c>
      <c r="V36" s="302">
        <f>V37</f>
        <v>3677300</v>
      </c>
    </row>
    <row r="37" spans="1:22" ht="23.25" customHeight="1" x14ac:dyDescent="0.2">
      <c r="A37" s="281"/>
      <c r="B37" s="304"/>
      <c r="C37" s="304"/>
      <c r="D37" s="304"/>
      <c r="E37" s="304"/>
      <c r="F37" s="304"/>
      <c r="G37" s="304"/>
      <c r="H37" s="304"/>
      <c r="I37" s="304"/>
      <c r="J37" s="304"/>
      <c r="K37" s="292" t="s">
        <v>265</v>
      </c>
      <c r="L37" s="291" t="s">
        <v>198</v>
      </c>
      <c r="M37" s="309">
        <v>8</v>
      </c>
      <c r="N37" s="309">
        <v>1</v>
      </c>
      <c r="O37" s="308">
        <v>0</v>
      </c>
      <c r="P37" s="301"/>
      <c r="Q37" s="300"/>
      <c r="R37" s="300"/>
      <c r="S37" s="300"/>
      <c r="T37" s="302">
        <f t="shared" si="3"/>
        <v>2981600</v>
      </c>
      <c r="U37" s="302">
        <f t="shared" si="3"/>
        <v>3677300</v>
      </c>
      <c r="V37" s="302">
        <f>V38</f>
        <v>3677300</v>
      </c>
    </row>
    <row r="38" spans="1:22" ht="27.75" customHeight="1" x14ac:dyDescent="0.2">
      <c r="A38" s="281"/>
      <c r="B38" s="491" t="s">
        <v>49</v>
      </c>
      <c r="C38" s="491"/>
      <c r="D38" s="491"/>
      <c r="E38" s="491"/>
      <c r="F38" s="491"/>
      <c r="G38" s="491"/>
      <c r="H38" s="491"/>
      <c r="I38" s="491"/>
      <c r="J38" s="491"/>
      <c r="K38" s="491"/>
      <c r="L38" s="291" t="s">
        <v>198</v>
      </c>
      <c r="M38" s="290">
        <v>8</v>
      </c>
      <c r="N38" s="290">
        <v>1</v>
      </c>
      <c r="O38" s="289">
        <v>540</v>
      </c>
      <c r="P38" s="288"/>
      <c r="Q38" s="283">
        <v>101556</v>
      </c>
      <c r="R38" s="283">
        <v>101556</v>
      </c>
      <c r="S38" s="283">
        <v>101556</v>
      </c>
      <c r="T38" s="283">
        <v>2981600</v>
      </c>
      <c r="U38" s="283">
        <v>3677300</v>
      </c>
      <c r="V38" s="283">
        <v>3677300</v>
      </c>
    </row>
    <row r="39" spans="1:22" ht="23.25" customHeight="1" x14ac:dyDescent="0.2">
      <c r="A39" s="281"/>
      <c r="B39" s="491" t="s">
        <v>267</v>
      </c>
      <c r="C39" s="491"/>
      <c r="D39" s="491"/>
      <c r="E39" s="491"/>
      <c r="F39" s="491"/>
      <c r="G39" s="491"/>
      <c r="H39" s="491"/>
      <c r="I39" s="491"/>
      <c r="J39" s="491"/>
      <c r="K39" s="491"/>
      <c r="L39" s="291">
        <v>6340495220</v>
      </c>
      <c r="M39" s="290">
        <v>8</v>
      </c>
      <c r="N39" s="290">
        <v>0</v>
      </c>
      <c r="O39" s="289" t="s">
        <v>262</v>
      </c>
      <c r="P39" s="288"/>
      <c r="Q39" s="283">
        <v>137300</v>
      </c>
      <c r="R39" s="283">
        <v>0</v>
      </c>
      <c r="S39" s="283">
        <v>0</v>
      </c>
      <c r="T39" s="283">
        <f t="shared" ref="T39:V40" si="4">T40</f>
        <v>160000</v>
      </c>
      <c r="U39" s="283">
        <f t="shared" si="4"/>
        <v>20000</v>
      </c>
      <c r="V39" s="283">
        <f t="shared" si="4"/>
        <v>0</v>
      </c>
    </row>
    <row r="40" spans="1:22" ht="42" customHeight="1" x14ac:dyDescent="0.2">
      <c r="A40" s="281"/>
      <c r="B40" s="491" t="s">
        <v>200</v>
      </c>
      <c r="C40" s="491"/>
      <c r="D40" s="491"/>
      <c r="E40" s="491"/>
      <c r="F40" s="491"/>
      <c r="G40" s="491"/>
      <c r="H40" s="491"/>
      <c r="I40" s="491"/>
      <c r="J40" s="491"/>
      <c r="K40" s="491"/>
      <c r="L40" s="291">
        <v>6340495220</v>
      </c>
      <c r="M40" s="290">
        <v>0</v>
      </c>
      <c r="N40" s="290">
        <v>0</v>
      </c>
      <c r="O40" s="289">
        <v>0</v>
      </c>
      <c r="P40" s="288"/>
      <c r="Q40" s="283">
        <v>137300</v>
      </c>
      <c r="R40" s="283">
        <v>0</v>
      </c>
      <c r="S40" s="283">
        <v>0</v>
      </c>
      <c r="T40" s="283">
        <f t="shared" si="4"/>
        <v>160000</v>
      </c>
      <c r="U40" s="283">
        <f t="shared" si="4"/>
        <v>20000</v>
      </c>
      <c r="V40" s="283">
        <f t="shared" si="4"/>
        <v>0</v>
      </c>
    </row>
    <row r="41" spans="1:22" ht="21.75" customHeight="1" x14ac:dyDescent="0.2">
      <c r="A41" s="281"/>
      <c r="B41" s="292"/>
      <c r="C41" s="292"/>
      <c r="D41" s="292"/>
      <c r="E41" s="292"/>
      <c r="F41" s="292"/>
      <c r="G41" s="292"/>
      <c r="H41" s="292"/>
      <c r="I41" s="292"/>
      <c r="J41" s="292"/>
      <c r="K41" s="292" t="s">
        <v>265</v>
      </c>
      <c r="L41" s="291">
        <v>6300495220</v>
      </c>
      <c r="M41" s="290">
        <v>8</v>
      </c>
      <c r="N41" s="290">
        <v>1</v>
      </c>
      <c r="O41" s="289">
        <v>0</v>
      </c>
      <c r="P41" s="288"/>
      <c r="Q41" s="283"/>
      <c r="R41" s="283"/>
      <c r="S41" s="283"/>
      <c r="T41" s="283">
        <f>T42</f>
        <v>160000</v>
      </c>
      <c r="U41" s="283">
        <f>U42</f>
        <v>20000</v>
      </c>
      <c r="V41" s="283">
        <v>0</v>
      </c>
    </row>
    <row r="42" spans="1:22" ht="44.25" customHeight="1" x14ac:dyDescent="0.2">
      <c r="A42" s="281"/>
      <c r="B42" s="292"/>
      <c r="C42" s="292"/>
      <c r="D42" s="292"/>
      <c r="E42" s="292"/>
      <c r="F42" s="292"/>
      <c r="G42" s="292"/>
      <c r="H42" s="292"/>
      <c r="I42" s="292"/>
      <c r="J42" s="292"/>
      <c r="K42" s="292" t="s">
        <v>169</v>
      </c>
      <c r="L42" s="291">
        <v>6300495220</v>
      </c>
      <c r="M42" s="290">
        <v>8</v>
      </c>
      <c r="N42" s="290">
        <v>1</v>
      </c>
      <c r="O42" s="289">
        <v>240</v>
      </c>
      <c r="P42" s="288"/>
      <c r="Q42" s="283"/>
      <c r="R42" s="283"/>
      <c r="S42" s="283"/>
      <c r="T42" s="283">
        <v>160000</v>
      </c>
      <c r="U42" s="283">
        <v>20000</v>
      </c>
      <c r="V42" s="283">
        <v>0</v>
      </c>
    </row>
    <row r="43" spans="1:22" ht="67.5" customHeight="1" x14ac:dyDescent="0.2">
      <c r="A43" s="281"/>
      <c r="B43" s="305"/>
      <c r="C43" s="304"/>
      <c r="D43" s="304"/>
      <c r="E43" s="304"/>
      <c r="F43" s="304"/>
      <c r="G43" s="304"/>
      <c r="H43" s="304"/>
      <c r="I43" s="304"/>
      <c r="J43" s="304"/>
      <c r="K43" s="292" t="s">
        <v>201</v>
      </c>
      <c r="L43" s="291" t="s">
        <v>202</v>
      </c>
      <c r="M43" s="290">
        <v>0</v>
      </c>
      <c r="N43" s="290">
        <v>0</v>
      </c>
      <c r="O43" s="289">
        <v>0</v>
      </c>
      <c r="P43" s="307"/>
      <c r="Q43" s="306"/>
      <c r="R43" s="306"/>
      <c r="S43" s="306"/>
      <c r="T43" s="283">
        <f>T44</f>
        <v>695700</v>
      </c>
      <c r="U43" s="283">
        <v>0</v>
      </c>
      <c r="V43" s="283">
        <v>0</v>
      </c>
    </row>
    <row r="44" spans="1:22" ht="24" customHeight="1" x14ac:dyDescent="0.2">
      <c r="A44" s="281"/>
      <c r="B44" s="305"/>
      <c r="C44" s="304"/>
      <c r="D44" s="304"/>
      <c r="E44" s="304"/>
      <c r="F44" s="304"/>
      <c r="G44" s="304"/>
      <c r="H44" s="304"/>
      <c r="I44" s="304"/>
      <c r="J44" s="304"/>
      <c r="K44" s="292" t="s">
        <v>151</v>
      </c>
      <c r="L44" s="291" t="s">
        <v>202</v>
      </c>
      <c r="M44" s="303" t="s">
        <v>266</v>
      </c>
      <c r="N44" s="303" t="s">
        <v>263</v>
      </c>
      <c r="O44" s="303" t="s">
        <v>262</v>
      </c>
      <c r="P44" s="301"/>
      <c r="Q44" s="300"/>
      <c r="R44" s="300"/>
      <c r="S44" s="300"/>
      <c r="T44" s="302">
        <f>T45</f>
        <v>695700</v>
      </c>
      <c r="U44" s="302">
        <v>0</v>
      </c>
      <c r="V44" s="302">
        <v>0</v>
      </c>
    </row>
    <row r="45" spans="1:22" ht="16.5" customHeight="1" x14ac:dyDescent="0.2">
      <c r="A45" s="281"/>
      <c r="B45" s="491" t="s">
        <v>265</v>
      </c>
      <c r="C45" s="491"/>
      <c r="D45" s="491"/>
      <c r="E45" s="491"/>
      <c r="F45" s="491"/>
      <c r="G45" s="491"/>
      <c r="H45" s="491"/>
      <c r="I45" s="491"/>
      <c r="J45" s="491"/>
      <c r="K45" s="491"/>
      <c r="L45" s="291" t="s">
        <v>202</v>
      </c>
      <c r="M45" s="290">
        <v>8</v>
      </c>
      <c r="N45" s="290">
        <v>1</v>
      </c>
      <c r="O45" s="289" t="s">
        <v>262</v>
      </c>
      <c r="P45" s="301"/>
      <c r="Q45" s="300">
        <v>704000</v>
      </c>
      <c r="R45" s="300">
        <v>728000</v>
      </c>
      <c r="S45" s="300">
        <v>756000</v>
      </c>
      <c r="T45" s="283">
        <f>T46</f>
        <v>695700</v>
      </c>
      <c r="U45" s="283">
        <v>0</v>
      </c>
      <c r="V45" s="283">
        <v>0</v>
      </c>
    </row>
    <row r="46" spans="1:22" ht="25.5" customHeight="1" x14ac:dyDescent="0.2">
      <c r="A46" s="281"/>
      <c r="B46" s="491" t="s">
        <v>49</v>
      </c>
      <c r="C46" s="491"/>
      <c r="D46" s="491"/>
      <c r="E46" s="491"/>
      <c r="F46" s="491"/>
      <c r="G46" s="491"/>
      <c r="H46" s="491"/>
      <c r="I46" s="491"/>
      <c r="J46" s="491"/>
      <c r="K46" s="491"/>
      <c r="L46" s="291" t="s">
        <v>202</v>
      </c>
      <c r="M46" s="290">
        <v>8</v>
      </c>
      <c r="N46" s="290">
        <v>1</v>
      </c>
      <c r="O46" s="289">
        <v>540</v>
      </c>
      <c r="P46" s="288"/>
      <c r="Q46" s="283">
        <v>704000</v>
      </c>
      <c r="R46" s="283">
        <v>728000</v>
      </c>
      <c r="S46" s="283">
        <v>756000</v>
      </c>
      <c r="T46" s="283">
        <v>695700</v>
      </c>
      <c r="U46" s="283">
        <v>0</v>
      </c>
      <c r="V46" s="283">
        <v>0</v>
      </c>
    </row>
    <row r="47" spans="1:22" ht="30.75" customHeight="1" x14ac:dyDescent="0.2">
      <c r="A47" s="281"/>
      <c r="B47" s="292"/>
      <c r="C47" s="292"/>
      <c r="D47" s="292"/>
      <c r="E47" s="292"/>
      <c r="F47" s="292"/>
      <c r="G47" s="292"/>
      <c r="H47" s="292"/>
      <c r="I47" s="292"/>
      <c r="J47" s="292"/>
      <c r="K47" s="292" t="s">
        <v>264</v>
      </c>
      <c r="L47" s="291">
        <v>6340500000</v>
      </c>
      <c r="M47" s="290">
        <v>0</v>
      </c>
      <c r="N47" s="290">
        <v>0</v>
      </c>
      <c r="O47" s="289">
        <v>0</v>
      </c>
      <c r="P47" s="288"/>
      <c r="Q47" s="283"/>
      <c r="R47" s="283"/>
      <c r="S47" s="283"/>
      <c r="T47" s="283">
        <f>T48+T52+T58+T63+T68+T70+T74+T79</f>
        <v>4174484.24</v>
      </c>
      <c r="U47" s="283">
        <f>U48+U52+U58+U63+U68+U70+U74+U79</f>
        <v>3635701.15</v>
      </c>
      <c r="V47" s="293">
        <f>V48+V52+V58+V63+V68+V70+V74+V79</f>
        <v>3600654.27</v>
      </c>
    </row>
    <row r="48" spans="1:22" ht="26.25" customHeight="1" x14ac:dyDescent="0.2">
      <c r="A48" s="281"/>
      <c r="B48" s="292"/>
      <c r="C48" s="292"/>
      <c r="D48" s="292"/>
      <c r="E48" s="292"/>
      <c r="F48" s="292"/>
      <c r="G48" s="292"/>
      <c r="H48" s="292"/>
      <c r="I48" s="292"/>
      <c r="J48" s="292"/>
      <c r="K48" s="292" t="s">
        <v>165</v>
      </c>
      <c r="L48" s="291">
        <v>6340510010</v>
      </c>
      <c r="M48" s="290">
        <v>0</v>
      </c>
      <c r="N48" s="290">
        <v>0</v>
      </c>
      <c r="O48" s="289">
        <v>0</v>
      </c>
      <c r="P48" s="288"/>
      <c r="Q48" s="283"/>
      <c r="R48" s="283"/>
      <c r="S48" s="283"/>
      <c r="T48" s="283">
        <f t="shared" ref="T48:V50" si="5">T49</f>
        <v>1016824</v>
      </c>
      <c r="U48" s="283">
        <f t="shared" si="5"/>
        <v>1016824</v>
      </c>
      <c r="V48" s="283">
        <f t="shared" si="5"/>
        <v>1016824</v>
      </c>
    </row>
    <row r="49" spans="1:22" ht="26.25" customHeight="1" x14ac:dyDescent="0.2">
      <c r="A49" s="281"/>
      <c r="B49" s="292"/>
      <c r="C49" s="292"/>
      <c r="D49" s="292"/>
      <c r="E49" s="292"/>
      <c r="F49" s="292"/>
      <c r="G49" s="292"/>
      <c r="H49" s="292"/>
      <c r="I49" s="292"/>
      <c r="J49" s="292"/>
      <c r="K49" s="292" t="s">
        <v>136</v>
      </c>
      <c r="L49" s="291">
        <v>6340510010</v>
      </c>
      <c r="M49" s="290">
        <v>1</v>
      </c>
      <c r="N49" s="290">
        <v>0</v>
      </c>
      <c r="O49" s="289">
        <v>0</v>
      </c>
      <c r="P49" s="288"/>
      <c r="Q49" s="283"/>
      <c r="R49" s="283"/>
      <c r="S49" s="283"/>
      <c r="T49" s="283">
        <f t="shared" si="5"/>
        <v>1016824</v>
      </c>
      <c r="U49" s="283">
        <f t="shared" si="5"/>
        <v>1016824</v>
      </c>
      <c r="V49" s="283">
        <f t="shared" si="5"/>
        <v>1016824</v>
      </c>
    </row>
    <row r="50" spans="1:22" ht="57.75" customHeight="1" x14ac:dyDescent="0.2">
      <c r="A50" s="281"/>
      <c r="B50" s="491" t="s">
        <v>137</v>
      </c>
      <c r="C50" s="491"/>
      <c r="D50" s="491"/>
      <c r="E50" s="491"/>
      <c r="F50" s="491"/>
      <c r="G50" s="491"/>
      <c r="H50" s="491"/>
      <c r="I50" s="491"/>
      <c r="J50" s="491"/>
      <c r="K50" s="491"/>
      <c r="L50" s="291">
        <v>6340510010</v>
      </c>
      <c r="M50" s="290">
        <v>1</v>
      </c>
      <c r="N50" s="290">
        <v>2</v>
      </c>
      <c r="O50" s="289">
        <v>0</v>
      </c>
      <c r="P50" s="288"/>
      <c r="Q50" s="283">
        <v>41900</v>
      </c>
      <c r="R50" s="283">
        <v>0</v>
      </c>
      <c r="S50" s="283">
        <v>0</v>
      </c>
      <c r="T50" s="283">
        <f t="shared" si="5"/>
        <v>1016824</v>
      </c>
      <c r="U50" s="283">
        <f t="shared" si="5"/>
        <v>1016824</v>
      </c>
      <c r="V50" s="283">
        <f t="shared" si="5"/>
        <v>1016824</v>
      </c>
    </row>
    <row r="51" spans="1:22" ht="42.75" customHeight="1" x14ac:dyDescent="0.2">
      <c r="A51" s="281"/>
      <c r="B51" s="292"/>
      <c r="C51" s="292"/>
      <c r="D51" s="292"/>
      <c r="E51" s="292"/>
      <c r="F51" s="292"/>
      <c r="G51" s="292"/>
      <c r="H51" s="292"/>
      <c r="I51" s="292"/>
      <c r="J51" s="292"/>
      <c r="K51" s="292" t="s">
        <v>259</v>
      </c>
      <c r="L51" s="291">
        <v>6340510010</v>
      </c>
      <c r="M51" s="290">
        <v>1</v>
      </c>
      <c r="N51" s="290">
        <v>2</v>
      </c>
      <c r="O51" s="289">
        <v>120</v>
      </c>
      <c r="P51" s="288"/>
      <c r="Q51" s="283"/>
      <c r="R51" s="283"/>
      <c r="S51" s="283"/>
      <c r="T51" s="283">
        <v>1016824</v>
      </c>
      <c r="U51" s="283">
        <v>1016824</v>
      </c>
      <c r="V51" s="283">
        <v>1016824</v>
      </c>
    </row>
    <row r="52" spans="1:22" ht="28.5" customHeight="1" x14ac:dyDescent="0.2">
      <c r="A52" s="281"/>
      <c r="B52" s="292"/>
      <c r="C52" s="292"/>
      <c r="D52" s="292"/>
      <c r="E52" s="292"/>
      <c r="F52" s="292"/>
      <c r="G52" s="292"/>
      <c r="H52" s="292"/>
      <c r="I52" s="292"/>
      <c r="J52" s="292"/>
      <c r="K52" s="292" t="s">
        <v>167</v>
      </c>
      <c r="L52" s="291">
        <v>6340510020</v>
      </c>
      <c r="M52" s="290">
        <v>0</v>
      </c>
      <c r="N52" s="290">
        <v>0</v>
      </c>
      <c r="O52" s="289">
        <v>0</v>
      </c>
      <c r="P52" s="288"/>
      <c r="Q52" s="283"/>
      <c r="R52" s="283"/>
      <c r="S52" s="283"/>
      <c r="T52" s="283">
        <f t="shared" ref="T52:V53" si="6">T53</f>
        <v>2757358</v>
      </c>
      <c r="U52" s="283">
        <f t="shared" si="6"/>
        <v>2301225</v>
      </c>
      <c r="V52" s="283">
        <f t="shared" si="6"/>
        <v>2259000</v>
      </c>
    </row>
    <row r="53" spans="1:22" ht="18" customHeight="1" x14ac:dyDescent="0.2">
      <c r="A53" s="281"/>
      <c r="B53" s="292"/>
      <c r="C53" s="292"/>
      <c r="D53" s="292"/>
      <c r="E53" s="292"/>
      <c r="F53" s="292"/>
      <c r="G53" s="292"/>
      <c r="H53" s="292"/>
      <c r="I53" s="292"/>
      <c r="J53" s="292"/>
      <c r="K53" s="292" t="s">
        <v>136</v>
      </c>
      <c r="L53" s="291">
        <v>6340510020</v>
      </c>
      <c r="M53" s="299" t="s">
        <v>261</v>
      </c>
      <c r="N53" s="299" t="s">
        <v>263</v>
      </c>
      <c r="O53" s="299" t="s">
        <v>262</v>
      </c>
      <c r="P53" s="292"/>
      <c r="Q53" s="292"/>
      <c r="R53" s="292"/>
      <c r="S53" s="292"/>
      <c r="T53" s="297">
        <f t="shared" si="6"/>
        <v>2757358</v>
      </c>
      <c r="U53" s="283">
        <f t="shared" si="6"/>
        <v>2301225</v>
      </c>
      <c r="V53" s="283">
        <f t="shared" si="6"/>
        <v>2259000</v>
      </c>
    </row>
    <row r="54" spans="1:22" ht="82.5" customHeight="1" x14ac:dyDescent="0.2">
      <c r="A54" s="281"/>
      <c r="B54" s="292"/>
      <c r="C54" s="292"/>
      <c r="D54" s="292"/>
      <c r="E54" s="292"/>
      <c r="F54" s="292"/>
      <c r="G54" s="292"/>
      <c r="H54" s="292"/>
      <c r="I54" s="292"/>
      <c r="J54" s="292"/>
      <c r="K54" s="292" t="s">
        <v>138</v>
      </c>
      <c r="L54" s="291">
        <v>6340510020</v>
      </c>
      <c r="M54" s="299" t="s">
        <v>261</v>
      </c>
      <c r="N54" s="299" t="s">
        <v>260</v>
      </c>
      <c r="O54" s="298">
        <v>0</v>
      </c>
      <c r="P54" s="292"/>
      <c r="Q54" s="292"/>
      <c r="R54" s="292"/>
      <c r="S54" s="292"/>
      <c r="T54" s="297">
        <f>T55+T56+T57</f>
        <v>2757358</v>
      </c>
      <c r="U54" s="283">
        <f>U55+U56+U57</f>
        <v>2301225</v>
      </c>
      <c r="V54" s="283">
        <f>V55+V56+V57</f>
        <v>2259000</v>
      </c>
    </row>
    <row r="55" spans="1:22" ht="42.75" customHeight="1" x14ac:dyDescent="0.2">
      <c r="A55" s="281"/>
      <c r="B55" s="294"/>
      <c r="C55" s="491" t="s">
        <v>259</v>
      </c>
      <c r="D55" s="491"/>
      <c r="E55" s="491"/>
      <c r="F55" s="491"/>
      <c r="G55" s="491"/>
      <c r="H55" s="491"/>
      <c r="I55" s="491"/>
      <c r="J55" s="491"/>
      <c r="K55" s="491"/>
      <c r="L55" s="291">
        <v>6340510020</v>
      </c>
      <c r="M55" s="290">
        <v>1</v>
      </c>
      <c r="N55" s="290">
        <v>4</v>
      </c>
      <c r="O55" s="289">
        <v>120</v>
      </c>
      <c r="P55" s="288"/>
      <c r="Q55" s="283">
        <v>2261400.14</v>
      </c>
      <c r="R55" s="283">
        <v>2145481</v>
      </c>
      <c r="S55" s="283">
        <v>2133900</v>
      </c>
      <c r="T55" s="283">
        <v>2669100</v>
      </c>
      <c r="U55" s="296">
        <v>2280625</v>
      </c>
      <c r="V55" s="283">
        <v>2258400</v>
      </c>
    </row>
    <row r="56" spans="1:22" ht="43.5" customHeight="1" x14ac:dyDescent="0.2">
      <c r="A56" s="281"/>
      <c r="B56" s="294"/>
      <c r="C56" s="292"/>
      <c r="D56" s="292"/>
      <c r="E56" s="292"/>
      <c r="F56" s="292"/>
      <c r="G56" s="292"/>
      <c r="H56" s="292"/>
      <c r="I56" s="292"/>
      <c r="J56" s="292"/>
      <c r="K56" s="292" t="s">
        <v>169</v>
      </c>
      <c r="L56" s="291">
        <v>6340510020</v>
      </c>
      <c r="M56" s="290">
        <v>1</v>
      </c>
      <c r="N56" s="290">
        <v>4</v>
      </c>
      <c r="O56" s="289">
        <v>240</v>
      </c>
      <c r="P56" s="288"/>
      <c r="Q56" s="283"/>
      <c r="R56" s="283"/>
      <c r="S56" s="283"/>
      <c r="T56" s="283">
        <v>87658</v>
      </c>
      <c r="U56" s="295">
        <v>20000</v>
      </c>
      <c r="V56" s="283">
        <v>0</v>
      </c>
    </row>
    <row r="57" spans="1:22" ht="24" customHeight="1" x14ac:dyDescent="0.2">
      <c r="A57" s="281"/>
      <c r="B57" s="294"/>
      <c r="C57" s="292"/>
      <c r="D57" s="292"/>
      <c r="E57" s="292"/>
      <c r="F57" s="292"/>
      <c r="G57" s="292"/>
      <c r="H57" s="292"/>
      <c r="I57" s="292"/>
      <c r="J57" s="292"/>
      <c r="K57" s="292" t="s">
        <v>171</v>
      </c>
      <c r="L57" s="291">
        <v>6340510020</v>
      </c>
      <c r="M57" s="290">
        <v>1</v>
      </c>
      <c r="N57" s="290">
        <v>4</v>
      </c>
      <c r="O57" s="289">
        <v>850</v>
      </c>
      <c r="P57" s="288"/>
      <c r="Q57" s="283"/>
      <c r="R57" s="283"/>
      <c r="S57" s="283"/>
      <c r="T57" s="283">
        <v>600</v>
      </c>
      <c r="U57" s="284">
        <v>600</v>
      </c>
      <c r="V57" s="283">
        <v>600</v>
      </c>
    </row>
    <row r="58" spans="1:22" ht="107.25" customHeight="1" x14ac:dyDescent="0.2">
      <c r="A58" s="281"/>
      <c r="B58" s="294"/>
      <c r="C58" s="292"/>
      <c r="D58" s="292"/>
      <c r="E58" s="292"/>
      <c r="F58" s="292"/>
      <c r="G58" s="292"/>
      <c r="H58" s="292"/>
      <c r="I58" s="292"/>
      <c r="J58" s="292"/>
      <c r="K58" s="292" t="s">
        <v>224</v>
      </c>
      <c r="L58" s="291" t="s">
        <v>173</v>
      </c>
      <c r="M58" s="290">
        <v>0</v>
      </c>
      <c r="N58" s="290">
        <v>0</v>
      </c>
      <c r="O58" s="289">
        <v>0</v>
      </c>
      <c r="P58" s="288"/>
      <c r="Q58" s="283"/>
      <c r="R58" s="283"/>
      <c r="S58" s="283"/>
      <c r="T58" s="283">
        <f t="shared" ref="T58:V60" si="7">T59</f>
        <v>32900</v>
      </c>
      <c r="U58" s="284">
        <f t="shared" si="7"/>
        <v>32900</v>
      </c>
      <c r="V58" s="283">
        <f t="shared" si="7"/>
        <v>32900</v>
      </c>
    </row>
    <row r="59" spans="1:22" ht="30" customHeight="1" x14ac:dyDescent="0.2">
      <c r="A59" s="281"/>
      <c r="B59" s="294"/>
      <c r="C59" s="292"/>
      <c r="D59" s="292"/>
      <c r="E59" s="292"/>
      <c r="F59" s="292"/>
      <c r="G59" s="292"/>
      <c r="H59" s="292"/>
      <c r="I59" s="292"/>
      <c r="J59" s="292"/>
      <c r="K59" s="292" t="s">
        <v>136</v>
      </c>
      <c r="L59" s="291" t="s">
        <v>173</v>
      </c>
      <c r="M59" s="290">
        <v>1</v>
      </c>
      <c r="N59" s="290">
        <v>0</v>
      </c>
      <c r="O59" s="289">
        <v>0</v>
      </c>
      <c r="P59" s="288"/>
      <c r="Q59" s="283"/>
      <c r="R59" s="283"/>
      <c r="S59" s="283"/>
      <c r="T59" s="283">
        <f t="shared" si="7"/>
        <v>32900</v>
      </c>
      <c r="U59" s="284">
        <f t="shared" si="7"/>
        <v>32900</v>
      </c>
      <c r="V59" s="283">
        <f t="shared" si="7"/>
        <v>32900</v>
      </c>
    </row>
    <row r="60" spans="1:22" ht="79.5" customHeight="1" x14ac:dyDescent="0.2">
      <c r="A60" s="281"/>
      <c r="B60" s="294"/>
      <c r="C60" s="292"/>
      <c r="D60" s="292"/>
      <c r="E60" s="292"/>
      <c r="F60" s="292"/>
      <c r="G60" s="292"/>
      <c r="H60" s="292"/>
      <c r="I60" s="292"/>
      <c r="J60" s="292"/>
      <c r="K60" s="292" t="s">
        <v>138</v>
      </c>
      <c r="L60" s="291" t="s">
        <v>173</v>
      </c>
      <c r="M60" s="290">
        <v>1</v>
      </c>
      <c r="N60" s="290">
        <v>4</v>
      </c>
      <c r="O60" s="289">
        <v>0</v>
      </c>
      <c r="P60" s="288"/>
      <c r="Q60" s="283"/>
      <c r="R60" s="283"/>
      <c r="S60" s="283"/>
      <c r="T60" s="283">
        <f t="shared" si="7"/>
        <v>32900</v>
      </c>
      <c r="U60" s="284">
        <f t="shared" si="7"/>
        <v>32900</v>
      </c>
      <c r="V60" s="283">
        <f t="shared" si="7"/>
        <v>32900</v>
      </c>
    </row>
    <row r="61" spans="1:22" ht="22.5" customHeight="1" x14ac:dyDescent="0.2">
      <c r="A61" s="281"/>
      <c r="B61" s="294"/>
      <c r="C61" s="292"/>
      <c r="D61" s="292"/>
      <c r="E61" s="292"/>
      <c r="F61" s="292"/>
      <c r="G61" s="292"/>
      <c r="H61" s="292"/>
      <c r="I61" s="292"/>
      <c r="J61" s="292"/>
      <c r="K61" s="292" t="s">
        <v>49</v>
      </c>
      <c r="L61" s="291" t="s">
        <v>173</v>
      </c>
      <c r="M61" s="290">
        <v>1</v>
      </c>
      <c r="N61" s="290">
        <v>4</v>
      </c>
      <c r="O61" s="289">
        <v>540</v>
      </c>
      <c r="P61" s="288"/>
      <c r="Q61" s="283"/>
      <c r="R61" s="283"/>
      <c r="S61" s="283"/>
      <c r="T61" s="283">
        <v>32900</v>
      </c>
      <c r="U61" s="284">
        <v>32900</v>
      </c>
      <c r="V61" s="283">
        <v>32900</v>
      </c>
    </row>
    <row r="62" spans="1:22" ht="118.5" customHeight="1" x14ac:dyDescent="0.2">
      <c r="A62" s="281"/>
      <c r="B62" s="294"/>
      <c r="C62" s="292"/>
      <c r="D62" s="292"/>
      <c r="E62" s="292"/>
      <c r="F62" s="292"/>
      <c r="G62" s="292"/>
      <c r="H62" s="292"/>
      <c r="I62" s="292"/>
      <c r="J62" s="292"/>
      <c r="K62" s="292" t="s">
        <v>174</v>
      </c>
      <c r="L62" s="291" t="s">
        <v>258</v>
      </c>
      <c r="M62" s="290">
        <v>0</v>
      </c>
      <c r="N62" s="290">
        <v>0</v>
      </c>
      <c r="O62" s="289">
        <v>0</v>
      </c>
      <c r="P62" s="288"/>
      <c r="Q62" s="283"/>
      <c r="R62" s="283"/>
      <c r="S62" s="283"/>
      <c r="T62" s="283">
        <f t="shared" ref="T62:V64" si="8">T63</f>
        <v>42203</v>
      </c>
      <c r="U62" s="284">
        <f t="shared" si="8"/>
        <v>42203</v>
      </c>
      <c r="V62" s="283">
        <f t="shared" si="8"/>
        <v>42203</v>
      </c>
    </row>
    <row r="63" spans="1:22" ht="30" customHeight="1" x14ac:dyDescent="0.2">
      <c r="A63" s="281"/>
      <c r="B63" s="294"/>
      <c r="C63" s="292"/>
      <c r="D63" s="292"/>
      <c r="E63" s="292"/>
      <c r="F63" s="292"/>
      <c r="G63" s="292"/>
      <c r="H63" s="292"/>
      <c r="I63" s="292"/>
      <c r="J63" s="292"/>
      <c r="K63" s="292" t="s">
        <v>136</v>
      </c>
      <c r="L63" s="291" t="s">
        <v>258</v>
      </c>
      <c r="M63" s="290">
        <v>1</v>
      </c>
      <c r="N63" s="290">
        <v>0</v>
      </c>
      <c r="O63" s="289">
        <v>0</v>
      </c>
      <c r="P63" s="288"/>
      <c r="Q63" s="283"/>
      <c r="R63" s="283"/>
      <c r="S63" s="283"/>
      <c r="T63" s="283">
        <f t="shared" si="8"/>
        <v>42203</v>
      </c>
      <c r="U63" s="284">
        <f t="shared" si="8"/>
        <v>42203</v>
      </c>
      <c r="V63" s="283">
        <f t="shared" si="8"/>
        <v>42203</v>
      </c>
    </row>
    <row r="64" spans="1:22" ht="65.25" customHeight="1" x14ac:dyDescent="0.2">
      <c r="A64" s="281"/>
      <c r="B64" s="294"/>
      <c r="C64" s="292"/>
      <c r="D64" s="292"/>
      <c r="E64" s="292"/>
      <c r="F64" s="292"/>
      <c r="G64" s="292"/>
      <c r="H64" s="292"/>
      <c r="I64" s="292"/>
      <c r="J64" s="292"/>
      <c r="K64" s="292" t="s">
        <v>138</v>
      </c>
      <c r="L64" s="291" t="s">
        <v>258</v>
      </c>
      <c r="M64" s="290">
        <v>1</v>
      </c>
      <c r="N64" s="290">
        <v>4</v>
      </c>
      <c r="O64" s="289">
        <v>0</v>
      </c>
      <c r="P64" s="288"/>
      <c r="Q64" s="283"/>
      <c r="R64" s="283"/>
      <c r="S64" s="283"/>
      <c r="T64" s="283">
        <f t="shared" si="8"/>
        <v>42203</v>
      </c>
      <c r="U64" s="284">
        <f t="shared" si="8"/>
        <v>42203</v>
      </c>
      <c r="V64" s="283">
        <f t="shared" si="8"/>
        <v>42203</v>
      </c>
    </row>
    <row r="65" spans="1:22" ht="27" customHeight="1" x14ac:dyDescent="0.2">
      <c r="A65" s="281"/>
      <c r="B65" s="294"/>
      <c r="C65" s="292"/>
      <c r="D65" s="292"/>
      <c r="E65" s="292"/>
      <c r="F65" s="292"/>
      <c r="G65" s="292"/>
      <c r="H65" s="292"/>
      <c r="I65" s="292"/>
      <c r="J65" s="292"/>
      <c r="K65" s="292" t="s">
        <v>49</v>
      </c>
      <c r="L65" s="291" t="s">
        <v>258</v>
      </c>
      <c r="M65" s="290">
        <v>1</v>
      </c>
      <c r="N65" s="290">
        <v>4</v>
      </c>
      <c r="O65" s="289">
        <v>540</v>
      </c>
      <c r="P65" s="288"/>
      <c r="Q65" s="283"/>
      <c r="R65" s="283"/>
      <c r="S65" s="283"/>
      <c r="T65" s="283">
        <v>42203</v>
      </c>
      <c r="U65" s="284">
        <v>42203</v>
      </c>
      <c r="V65" s="283">
        <v>42203</v>
      </c>
    </row>
    <row r="66" spans="1:22" ht="97.5" customHeight="1" x14ac:dyDescent="0.2">
      <c r="A66" s="281"/>
      <c r="B66" s="294"/>
      <c r="C66" s="292"/>
      <c r="D66" s="292"/>
      <c r="E66" s="292"/>
      <c r="F66" s="292"/>
      <c r="G66" s="292"/>
      <c r="H66" s="292"/>
      <c r="I66" s="292"/>
      <c r="J66" s="292"/>
      <c r="K66" s="292" t="s">
        <v>177</v>
      </c>
      <c r="L66" s="291">
        <v>6340500000</v>
      </c>
      <c r="M66" s="290">
        <v>0</v>
      </c>
      <c r="N66" s="290">
        <v>0</v>
      </c>
      <c r="O66" s="289">
        <v>0</v>
      </c>
      <c r="P66" s="288"/>
      <c r="Q66" s="283"/>
      <c r="R66" s="283"/>
      <c r="S66" s="283"/>
      <c r="T66" s="283">
        <f t="shared" ref="T66:V68" si="9">T67</f>
        <v>45731</v>
      </c>
      <c r="U66" s="284">
        <f t="shared" si="9"/>
        <v>45731</v>
      </c>
      <c r="V66" s="283">
        <f t="shared" si="9"/>
        <v>45731</v>
      </c>
    </row>
    <row r="67" spans="1:22" ht="27" customHeight="1" x14ac:dyDescent="0.2">
      <c r="A67" s="281"/>
      <c r="B67" s="294"/>
      <c r="C67" s="292"/>
      <c r="D67" s="292"/>
      <c r="E67" s="292"/>
      <c r="F67" s="292"/>
      <c r="G67" s="292"/>
      <c r="H67" s="292"/>
      <c r="I67" s="292"/>
      <c r="J67" s="292"/>
      <c r="K67" s="292" t="s">
        <v>136</v>
      </c>
      <c r="L67" s="291">
        <v>6340500000</v>
      </c>
      <c r="M67" s="290">
        <v>1</v>
      </c>
      <c r="N67" s="290">
        <v>0</v>
      </c>
      <c r="O67" s="289">
        <v>0</v>
      </c>
      <c r="P67" s="288"/>
      <c r="Q67" s="283"/>
      <c r="R67" s="283"/>
      <c r="S67" s="283"/>
      <c r="T67" s="283">
        <f t="shared" si="9"/>
        <v>45731</v>
      </c>
      <c r="U67" s="284">
        <f t="shared" si="9"/>
        <v>45731</v>
      </c>
      <c r="V67" s="283">
        <f t="shared" si="9"/>
        <v>45731</v>
      </c>
    </row>
    <row r="68" spans="1:22" ht="42.75" customHeight="1" x14ac:dyDescent="0.2">
      <c r="A68" s="281"/>
      <c r="B68" s="294"/>
      <c r="C68" s="292"/>
      <c r="D68" s="292"/>
      <c r="E68" s="292"/>
      <c r="F68" s="292"/>
      <c r="G68" s="292"/>
      <c r="H68" s="292"/>
      <c r="I68" s="292"/>
      <c r="J68" s="292"/>
      <c r="K68" s="292" t="s">
        <v>257</v>
      </c>
      <c r="L68" s="291">
        <v>6340500000</v>
      </c>
      <c r="M68" s="290">
        <v>1</v>
      </c>
      <c r="N68" s="290">
        <v>6</v>
      </c>
      <c r="O68" s="289">
        <v>0</v>
      </c>
      <c r="P68" s="288"/>
      <c r="Q68" s="283"/>
      <c r="R68" s="283"/>
      <c r="S68" s="283"/>
      <c r="T68" s="283">
        <f t="shared" si="9"/>
        <v>45731</v>
      </c>
      <c r="U68" s="284">
        <f t="shared" si="9"/>
        <v>45731</v>
      </c>
      <c r="V68" s="283">
        <f t="shared" si="9"/>
        <v>45731</v>
      </c>
    </row>
    <row r="69" spans="1:22" ht="53.25" customHeight="1" x14ac:dyDescent="0.2">
      <c r="A69" s="281"/>
      <c r="B69" s="294"/>
      <c r="C69" s="292"/>
      <c r="D69" s="292"/>
      <c r="E69" s="292"/>
      <c r="F69" s="292"/>
      <c r="G69" s="292"/>
      <c r="H69" s="292"/>
      <c r="I69" s="292"/>
      <c r="J69" s="292"/>
      <c r="K69" s="292" t="s">
        <v>256</v>
      </c>
      <c r="L69" s="291" t="s">
        <v>178</v>
      </c>
      <c r="M69" s="290">
        <v>1</v>
      </c>
      <c r="N69" s="290">
        <v>6</v>
      </c>
      <c r="O69" s="289">
        <v>540</v>
      </c>
      <c r="P69" s="288"/>
      <c r="Q69" s="283"/>
      <c r="R69" s="283"/>
      <c r="S69" s="283"/>
      <c r="T69" s="283">
        <v>45731</v>
      </c>
      <c r="U69" s="284">
        <v>45731</v>
      </c>
      <c r="V69" s="283">
        <v>45731</v>
      </c>
    </row>
    <row r="70" spans="1:22" ht="44.25" customHeight="1" x14ac:dyDescent="0.2">
      <c r="A70" s="281"/>
      <c r="B70" s="292"/>
      <c r="C70" s="292"/>
      <c r="D70" s="292"/>
      <c r="E70" s="292"/>
      <c r="F70" s="292"/>
      <c r="G70" s="292"/>
      <c r="H70" s="292"/>
      <c r="I70" s="292"/>
      <c r="J70" s="292"/>
      <c r="K70" s="292" t="s">
        <v>255</v>
      </c>
      <c r="L70" s="291">
        <v>6340525050</v>
      </c>
      <c r="M70" s="290">
        <v>0</v>
      </c>
      <c r="N70" s="290">
        <v>0</v>
      </c>
      <c r="O70" s="289">
        <v>0</v>
      </c>
      <c r="P70" s="288"/>
      <c r="Q70" s="283"/>
      <c r="R70" s="283"/>
      <c r="S70" s="283"/>
      <c r="T70" s="283">
        <f t="shared" ref="T70:V72" si="10">T71</f>
        <v>100000</v>
      </c>
      <c r="U70" s="293">
        <f t="shared" si="10"/>
        <v>0</v>
      </c>
      <c r="V70" s="283">
        <f t="shared" si="10"/>
        <v>0</v>
      </c>
    </row>
    <row r="71" spans="1:22" ht="17.25" customHeight="1" x14ac:dyDescent="0.2">
      <c r="A71" s="281"/>
      <c r="B71" s="292"/>
      <c r="C71" s="292"/>
      <c r="D71" s="292"/>
      <c r="E71" s="292"/>
      <c r="F71" s="292"/>
      <c r="G71" s="292"/>
      <c r="H71" s="292"/>
      <c r="I71" s="292"/>
      <c r="J71" s="292"/>
      <c r="K71" s="292" t="s">
        <v>153</v>
      </c>
      <c r="L71" s="291">
        <v>6340525050</v>
      </c>
      <c r="M71" s="290">
        <v>10</v>
      </c>
      <c r="N71" s="290">
        <v>0</v>
      </c>
      <c r="O71" s="289">
        <v>0</v>
      </c>
      <c r="P71" s="288"/>
      <c r="Q71" s="283"/>
      <c r="R71" s="283"/>
      <c r="S71" s="283"/>
      <c r="T71" s="283">
        <f t="shared" si="10"/>
        <v>100000</v>
      </c>
      <c r="U71" s="283">
        <f t="shared" si="10"/>
        <v>0</v>
      </c>
      <c r="V71" s="283">
        <f t="shared" si="10"/>
        <v>0</v>
      </c>
    </row>
    <row r="72" spans="1:22" ht="19.5" customHeight="1" x14ac:dyDescent="0.2">
      <c r="A72" s="281"/>
      <c r="B72" s="292"/>
      <c r="C72" s="292"/>
      <c r="D72" s="292"/>
      <c r="E72" s="292"/>
      <c r="F72" s="292"/>
      <c r="G72" s="292"/>
      <c r="H72" s="292"/>
      <c r="I72" s="292"/>
      <c r="J72" s="292"/>
      <c r="K72" s="292" t="s">
        <v>204</v>
      </c>
      <c r="L72" s="291">
        <v>6340525050</v>
      </c>
      <c r="M72" s="290">
        <v>10</v>
      </c>
      <c r="N72" s="290">
        <v>1</v>
      </c>
      <c r="O72" s="289">
        <v>0</v>
      </c>
      <c r="P72" s="288"/>
      <c r="Q72" s="283"/>
      <c r="R72" s="283"/>
      <c r="S72" s="283"/>
      <c r="T72" s="283">
        <f t="shared" si="10"/>
        <v>100000</v>
      </c>
      <c r="U72" s="283">
        <f t="shared" si="10"/>
        <v>0</v>
      </c>
      <c r="V72" s="283">
        <f t="shared" si="10"/>
        <v>0</v>
      </c>
    </row>
    <row r="73" spans="1:22" ht="30" customHeight="1" x14ac:dyDescent="0.2">
      <c r="A73" s="281"/>
      <c r="B73" s="292"/>
      <c r="C73" s="292"/>
      <c r="D73" s="292"/>
      <c r="E73" s="292"/>
      <c r="F73" s="292"/>
      <c r="G73" s="292"/>
      <c r="H73" s="292"/>
      <c r="I73" s="292"/>
      <c r="J73" s="292"/>
      <c r="K73" s="292" t="s">
        <v>207</v>
      </c>
      <c r="L73" s="291">
        <v>6340525050</v>
      </c>
      <c r="M73" s="290">
        <v>10</v>
      </c>
      <c r="N73" s="290">
        <v>1</v>
      </c>
      <c r="O73" s="289">
        <v>310</v>
      </c>
      <c r="P73" s="288"/>
      <c r="Q73" s="283"/>
      <c r="R73" s="283"/>
      <c r="S73" s="283"/>
      <c r="T73" s="283">
        <v>100000</v>
      </c>
      <c r="U73" s="283">
        <v>0</v>
      </c>
      <c r="V73" s="283">
        <v>0</v>
      </c>
    </row>
    <row r="74" spans="1:22" ht="52.5" customHeight="1" x14ac:dyDescent="0.2">
      <c r="A74" s="281"/>
      <c r="B74" s="292"/>
      <c r="C74" s="292"/>
      <c r="D74" s="292"/>
      <c r="E74" s="292"/>
      <c r="F74" s="292"/>
      <c r="G74" s="292"/>
      <c r="H74" s="292"/>
      <c r="I74" s="292"/>
      <c r="J74" s="292"/>
      <c r="K74" s="292" t="s">
        <v>186</v>
      </c>
      <c r="L74" s="291">
        <v>6340551180</v>
      </c>
      <c r="M74" s="290">
        <v>0</v>
      </c>
      <c r="N74" s="290">
        <v>0</v>
      </c>
      <c r="O74" s="289">
        <v>0</v>
      </c>
      <c r="P74" s="288"/>
      <c r="Q74" s="283"/>
      <c r="R74" s="283"/>
      <c r="S74" s="283"/>
      <c r="T74" s="283">
        <f t="shared" ref="T74:V75" si="11">T75</f>
        <v>175076.24</v>
      </c>
      <c r="U74" s="283">
        <f t="shared" si="11"/>
        <v>192426.15</v>
      </c>
      <c r="V74" s="283">
        <f t="shared" si="11"/>
        <v>199604.27</v>
      </c>
    </row>
    <row r="75" spans="1:22" ht="21.75" customHeight="1" x14ac:dyDescent="0.2">
      <c r="A75" s="281"/>
      <c r="B75" s="292"/>
      <c r="C75" s="292"/>
      <c r="D75" s="292"/>
      <c r="E75" s="292"/>
      <c r="F75" s="292"/>
      <c r="G75" s="292"/>
      <c r="H75" s="292"/>
      <c r="I75" s="292"/>
      <c r="J75" s="292"/>
      <c r="K75" s="292" t="s">
        <v>142</v>
      </c>
      <c r="L75" s="291">
        <v>6340551180</v>
      </c>
      <c r="M75" s="290">
        <v>2</v>
      </c>
      <c r="N75" s="290">
        <v>0</v>
      </c>
      <c r="O75" s="289">
        <v>0</v>
      </c>
      <c r="P75" s="288"/>
      <c r="Q75" s="283"/>
      <c r="R75" s="283"/>
      <c r="S75" s="283"/>
      <c r="T75" s="283">
        <f t="shared" si="11"/>
        <v>175076.24</v>
      </c>
      <c r="U75" s="283">
        <f t="shared" si="11"/>
        <v>192426.15</v>
      </c>
      <c r="V75" s="283">
        <f t="shared" si="11"/>
        <v>199604.27</v>
      </c>
    </row>
    <row r="76" spans="1:22" ht="19.5" customHeight="1" x14ac:dyDescent="0.2">
      <c r="A76" s="281"/>
      <c r="B76" s="292"/>
      <c r="C76" s="292"/>
      <c r="D76" s="292"/>
      <c r="E76" s="292"/>
      <c r="F76" s="292"/>
      <c r="G76" s="292"/>
      <c r="H76" s="292"/>
      <c r="I76" s="292"/>
      <c r="J76" s="292"/>
      <c r="K76" s="292" t="s">
        <v>254</v>
      </c>
      <c r="L76" s="291">
        <v>6340551180</v>
      </c>
      <c r="M76" s="290">
        <v>2</v>
      </c>
      <c r="N76" s="290">
        <v>3</v>
      </c>
      <c r="O76" s="289">
        <v>0</v>
      </c>
      <c r="P76" s="288"/>
      <c r="Q76" s="283"/>
      <c r="R76" s="283"/>
      <c r="S76" s="283"/>
      <c r="T76" s="283">
        <f>T77+T78</f>
        <v>175076.24</v>
      </c>
      <c r="U76" s="283">
        <f>U77+U78</f>
        <v>192426.15</v>
      </c>
      <c r="V76" s="283">
        <f>V77+V78</f>
        <v>199604.27</v>
      </c>
    </row>
    <row r="77" spans="1:22" ht="38.25" customHeight="1" x14ac:dyDescent="0.2">
      <c r="A77" s="281"/>
      <c r="B77" s="292"/>
      <c r="C77" s="292"/>
      <c r="D77" s="292"/>
      <c r="E77" s="292"/>
      <c r="F77" s="292"/>
      <c r="G77" s="292"/>
      <c r="H77" s="292"/>
      <c r="I77" s="292"/>
      <c r="J77" s="292"/>
      <c r="K77" s="292" t="s">
        <v>166</v>
      </c>
      <c r="L77" s="291">
        <v>6340551180</v>
      </c>
      <c r="M77" s="290">
        <v>2</v>
      </c>
      <c r="N77" s="290">
        <v>3</v>
      </c>
      <c r="O77" s="289">
        <v>120</v>
      </c>
      <c r="P77" s="288"/>
      <c r="Q77" s="283"/>
      <c r="R77" s="283"/>
      <c r="S77" s="283"/>
      <c r="T77" s="283">
        <v>169260</v>
      </c>
      <c r="U77" s="283">
        <v>182280</v>
      </c>
      <c r="V77" s="283">
        <v>195300</v>
      </c>
    </row>
    <row r="78" spans="1:22" ht="36" customHeight="1" x14ac:dyDescent="0.2">
      <c r="A78" s="281"/>
      <c r="B78" s="292"/>
      <c r="C78" s="292"/>
      <c r="D78" s="292"/>
      <c r="E78" s="292"/>
      <c r="F78" s="292"/>
      <c r="G78" s="292"/>
      <c r="H78" s="292"/>
      <c r="I78" s="292"/>
      <c r="J78" s="292"/>
      <c r="K78" s="292" t="s">
        <v>169</v>
      </c>
      <c r="L78" s="291">
        <v>6340551180</v>
      </c>
      <c r="M78" s="290">
        <v>2</v>
      </c>
      <c r="N78" s="290">
        <v>3</v>
      </c>
      <c r="O78" s="289">
        <v>240</v>
      </c>
      <c r="P78" s="288"/>
      <c r="Q78" s="283"/>
      <c r="R78" s="283"/>
      <c r="S78" s="283"/>
      <c r="T78" s="283">
        <v>5816.24</v>
      </c>
      <c r="U78" s="283">
        <v>10146.15</v>
      </c>
      <c r="V78" s="283">
        <v>4304.2700000000004</v>
      </c>
    </row>
    <row r="79" spans="1:22" ht="30" customHeight="1" x14ac:dyDescent="0.2">
      <c r="A79" s="281"/>
      <c r="B79" s="292"/>
      <c r="C79" s="292"/>
      <c r="D79" s="292"/>
      <c r="E79" s="292"/>
      <c r="F79" s="292"/>
      <c r="G79" s="292"/>
      <c r="H79" s="292"/>
      <c r="I79" s="292"/>
      <c r="J79" s="292"/>
      <c r="K79" s="292" t="s">
        <v>184</v>
      </c>
      <c r="L79" s="291">
        <v>6340595100</v>
      </c>
      <c r="M79" s="290">
        <v>0</v>
      </c>
      <c r="N79" s="290">
        <v>0</v>
      </c>
      <c r="O79" s="289">
        <v>0</v>
      </c>
      <c r="P79" s="288"/>
      <c r="Q79" s="283"/>
      <c r="R79" s="283"/>
      <c r="S79" s="283"/>
      <c r="T79" s="283">
        <f t="shared" ref="T79:V81" si="12">T80</f>
        <v>4392</v>
      </c>
      <c r="U79" s="283">
        <f t="shared" si="12"/>
        <v>4392</v>
      </c>
      <c r="V79" s="283">
        <f t="shared" si="12"/>
        <v>4392</v>
      </c>
    </row>
    <row r="80" spans="1:22" ht="20.25" customHeight="1" x14ac:dyDescent="0.2">
      <c r="A80" s="281"/>
      <c r="B80" s="292"/>
      <c r="C80" s="292"/>
      <c r="D80" s="292"/>
      <c r="E80" s="292"/>
      <c r="F80" s="292"/>
      <c r="G80" s="292"/>
      <c r="H80" s="292"/>
      <c r="I80" s="292"/>
      <c r="J80" s="292"/>
      <c r="K80" s="292" t="s">
        <v>253</v>
      </c>
      <c r="L80" s="291">
        <v>6340595100</v>
      </c>
      <c r="M80" s="290">
        <v>1</v>
      </c>
      <c r="N80" s="290">
        <v>0</v>
      </c>
      <c r="O80" s="289">
        <v>0</v>
      </c>
      <c r="P80" s="288"/>
      <c r="Q80" s="283"/>
      <c r="R80" s="283"/>
      <c r="S80" s="283"/>
      <c r="T80" s="283">
        <f t="shared" si="12"/>
        <v>4392</v>
      </c>
      <c r="U80" s="283">
        <f t="shared" si="12"/>
        <v>4392</v>
      </c>
      <c r="V80" s="283">
        <f t="shared" si="12"/>
        <v>4392</v>
      </c>
    </row>
    <row r="81" spans="1:22" ht="19.5" customHeight="1" x14ac:dyDescent="0.2">
      <c r="A81" s="281"/>
      <c r="B81" s="292"/>
      <c r="C81" s="292"/>
      <c r="D81" s="292"/>
      <c r="E81" s="292"/>
      <c r="F81" s="292"/>
      <c r="G81" s="292"/>
      <c r="H81" s="292"/>
      <c r="I81" s="292"/>
      <c r="J81" s="292"/>
      <c r="K81" s="292" t="s">
        <v>141</v>
      </c>
      <c r="L81" s="291">
        <v>6340595100</v>
      </c>
      <c r="M81" s="290">
        <v>1</v>
      </c>
      <c r="N81" s="290">
        <v>13</v>
      </c>
      <c r="O81" s="289">
        <v>0</v>
      </c>
      <c r="P81" s="288"/>
      <c r="Q81" s="283"/>
      <c r="R81" s="283"/>
      <c r="S81" s="283"/>
      <c r="T81" s="283">
        <f t="shared" si="12"/>
        <v>4392</v>
      </c>
      <c r="U81" s="283">
        <f t="shared" si="12"/>
        <v>4392</v>
      </c>
      <c r="V81" s="283">
        <f t="shared" si="12"/>
        <v>4392</v>
      </c>
    </row>
    <row r="82" spans="1:22" ht="20.25" customHeight="1" x14ac:dyDescent="0.2">
      <c r="A82" s="281"/>
      <c r="B82" s="491" t="s">
        <v>171</v>
      </c>
      <c r="C82" s="491"/>
      <c r="D82" s="491"/>
      <c r="E82" s="491"/>
      <c r="F82" s="491"/>
      <c r="G82" s="491"/>
      <c r="H82" s="491"/>
      <c r="I82" s="491"/>
      <c r="J82" s="491"/>
      <c r="K82" s="491"/>
      <c r="L82" s="291">
        <v>6340595100</v>
      </c>
      <c r="M82" s="290">
        <v>1</v>
      </c>
      <c r="N82" s="290">
        <v>13</v>
      </c>
      <c r="O82" s="289">
        <v>850</v>
      </c>
      <c r="P82" s="288"/>
      <c r="Q82" s="283"/>
      <c r="R82" s="283"/>
      <c r="S82" s="283"/>
      <c r="T82" s="283">
        <v>4392</v>
      </c>
      <c r="U82" s="283">
        <v>4392</v>
      </c>
      <c r="V82" s="283">
        <v>4392</v>
      </c>
    </row>
    <row r="83" spans="1:22" ht="44.25" customHeight="1" x14ac:dyDescent="0.2">
      <c r="A83" s="281"/>
      <c r="B83" s="491" t="s">
        <v>179</v>
      </c>
      <c r="C83" s="491"/>
      <c r="D83" s="491"/>
      <c r="E83" s="491"/>
      <c r="F83" s="491"/>
      <c r="G83" s="491"/>
      <c r="H83" s="491"/>
      <c r="I83" s="491"/>
      <c r="J83" s="491"/>
      <c r="K83" s="491"/>
      <c r="L83" s="291">
        <v>7700000000</v>
      </c>
      <c r="M83" s="290">
        <v>0</v>
      </c>
      <c r="N83" s="290">
        <v>0</v>
      </c>
      <c r="O83" s="289">
        <v>0</v>
      </c>
      <c r="P83" s="288"/>
      <c r="Q83" s="283"/>
      <c r="R83" s="283"/>
      <c r="S83" s="283"/>
      <c r="T83" s="283">
        <f t="shared" ref="T83:V85" si="13">T84</f>
        <v>15000</v>
      </c>
      <c r="U83" s="283">
        <f t="shared" si="13"/>
        <v>0</v>
      </c>
      <c r="V83" s="283">
        <f t="shared" si="13"/>
        <v>0</v>
      </c>
    </row>
    <row r="84" spans="1:22" ht="44.25" customHeight="1" x14ac:dyDescent="0.2">
      <c r="A84" s="281"/>
      <c r="B84" s="292"/>
      <c r="C84" s="292"/>
      <c r="D84" s="292"/>
      <c r="E84" s="292"/>
      <c r="F84" s="292"/>
      <c r="G84" s="292"/>
      <c r="H84" s="292"/>
      <c r="I84" s="292"/>
      <c r="J84" s="292"/>
      <c r="K84" s="292" t="s">
        <v>180</v>
      </c>
      <c r="L84" s="291">
        <v>7710000000</v>
      </c>
      <c r="M84" s="290">
        <v>0</v>
      </c>
      <c r="N84" s="290">
        <v>0</v>
      </c>
      <c r="O84" s="289">
        <v>0</v>
      </c>
      <c r="P84" s="288"/>
      <c r="Q84" s="283"/>
      <c r="R84" s="283"/>
      <c r="S84" s="283"/>
      <c r="T84" s="283">
        <f t="shared" si="13"/>
        <v>15000</v>
      </c>
      <c r="U84" s="283">
        <f t="shared" si="13"/>
        <v>0</v>
      </c>
      <c r="V84" s="283">
        <f t="shared" si="13"/>
        <v>0</v>
      </c>
    </row>
    <row r="85" spans="1:22" ht="44.25" customHeight="1" x14ac:dyDescent="0.2">
      <c r="A85" s="281"/>
      <c r="B85" s="292"/>
      <c r="C85" s="292"/>
      <c r="D85" s="292"/>
      <c r="E85" s="292"/>
      <c r="F85" s="292"/>
      <c r="G85" s="292"/>
      <c r="H85" s="292"/>
      <c r="I85" s="292"/>
      <c r="J85" s="292"/>
      <c r="K85" s="292" t="s">
        <v>181</v>
      </c>
      <c r="L85" s="291">
        <v>7710000040</v>
      </c>
      <c r="M85" s="290">
        <v>0</v>
      </c>
      <c r="N85" s="290">
        <v>0</v>
      </c>
      <c r="O85" s="289">
        <v>0</v>
      </c>
      <c r="P85" s="288"/>
      <c r="Q85" s="283"/>
      <c r="R85" s="283"/>
      <c r="S85" s="283"/>
      <c r="T85" s="283">
        <f t="shared" si="13"/>
        <v>15000</v>
      </c>
      <c r="U85" s="283">
        <f t="shared" si="13"/>
        <v>0</v>
      </c>
      <c r="V85" s="283">
        <f t="shared" si="13"/>
        <v>0</v>
      </c>
    </row>
    <row r="86" spans="1:22" ht="22.5" customHeight="1" x14ac:dyDescent="0.2">
      <c r="A86" s="281"/>
      <c r="B86" s="292"/>
      <c r="C86" s="292"/>
      <c r="D86" s="292"/>
      <c r="E86" s="292"/>
      <c r="F86" s="292"/>
      <c r="G86" s="292"/>
      <c r="H86" s="292"/>
      <c r="I86" s="292"/>
      <c r="J86" s="292"/>
      <c r="K86" s="292" t="s">
        <v>253</v>
      </c>
      <c r="L86" s="291">
        <v>7710000040</v>
      </c>
      <c r="M86" s="290">
        <v>1</v>
      </c>
      <c r="N86" s="290">
        <v>0</v>
      </c>
      <c r="O86" s="289">
        <v>0</v>
      </c>
      <c r="P86" s="288"/>
      <c r="Q86" s="283"/>
      <c r="R86" s="283"/>
      <c r="S86" s="283"/>
      <c r="T86" s="283">
        <v>15000</v>
      </c>
      <c r="U86" s="283">
        <f>U87</f>
        <v>0</v>
      </c>
      <c r="V86" s="283">
        <f>V87</f>
        <v>0</v>
      </c>
    </row>
    <row r="87" spans="1:22" ht="22.5" customHeight="1" x14ac:dyDescent="0.2">
      <c r="A87" s="281"/>
      <c r="B87" s="292"/>
      <c r="C87" s="292"/>
      <c r="D87" s="292"/>
      <c r="E87" s="292"/>
      <c r="F87" s="292"/>
      <c r="G87" s="292"/>
      <c r="H87" s="292"/>
      <c r="I87" s="292"/>
      <c r="J87" s="292"/>
      <c r="K87" s="292" t="s">
        <v>140</v>
      </c>
      <c r="L87" s="291">
        <v>7710000040</v>
      </c>
      <c r="M87" s="290">
        <v>1</v>
      </c>
      <c r="N87" s="290">
        <v>11</v>
      </c>
      <c r="O87" s="289">
        <v>0</v>
      </c>
      <c r="P87" s="288"/>
      <c r="Q87" s="283"/>
      <c r="R87" s="283"/>
      <c r="S87" s="283"/>
      <c r="T87" s="283">
        <v>15000</v>
      </c>
      <c r="U87" s="283">
        <f>U88</f>
        <v>0</v>
      </c>
      <c r="V87" s="283">
        <f>V88</f>
        <v>0</v>
      </c>
    </row>
    <row r="88" spans="1:22" ht="19.5" customHeight="1" x14ac:dyDescent="0.2">
      <c r="A88" s="281"/>
      <c r="B88" s="292"/>
      <c r="C88" s="292"/>
      <c r="D88" s="292"/>
      <c r="E88" s="292"/>
      <c r="F88" s="292"/>
      <c r="G88" s="292"/>
      <c r="H88" s="292"/>
      <c r="I88" s="292"/>
      <c r="J88" s="292"/>
      <c r="K88" s="292" t="s">
        <v>182</v>
      </c>
      <c r="L88" s="291">
        <v>7710000040</v>
      </c>
      <c r="M88" s="290">
        <v>1</v>
      </c>
      <c r="N88" s="290">
        <v>11</v>
      </c>
      <c r="O88" s="289">
        <v>870</v>
      </c>
      <c r="P88" s="288"/>
      <c r="Q88" s="283"/>
      <c r="R88" s="283"/>
      <c r="S88" s="283"/>
      <c r="T88" s="283">
        <v>15000</v>
      </c>
      <c r="U88" s="283">
        <v>0</v>
      </c>
      <c r="V88" s="283">
        <v>0</v>
      </c>
    </row>
    <row r="89" spans="1:22" ht="0.75" customHeight="1" x14ac:dyDescent="0.2">
      <c r="A89" s="281"/>
      <c r="B89" s="292"/>
      <c r="C89" s="292"/>
      <c r="D89" s="292"/>
      <c r="E89" s="292"/>
      <c r="F89" s="292"/>
      <c r="G89" s="292"/>
      <c r="H89" s="292"/>
      <c r="I89" s="292"/>
      <c r="J89" s="292"/>
      <c r="K89" s="292"/>
      <c r="L89" s="291"/>
      <c r="M89" s="290"/>
      <c r="N89" s="290"/>
      <c r="O89" s="289"/>
      <c r="P89" s="288"/>
      <c r="Q89" s="283"/>
      <c r="R89" s="283"/>
      <c r="S89" s="283"/>
      <c r="T89" s="283"/>
      <c r="U89" s="283"/>
      <c r="V89" s="283"/>
    </row>
    <row r="90" spans="1:22" ht="18" hidden="1" customHeight="1" x14ac:dyDescent="0.2">
      <c r="A90" s="281"/>
      <c r="B90" s="292"/>
      <c r="C90" s="292"/>
      <c r="D90" s="292"/>
      <c r="E90" s="292"/>
      <c r="F90" s="292"/>
      <c r="G90" s="292"/>
      <c r="H90" s="292"/>
      <c r="I90" s="292"/>
      <c r="J90" s="292"/>
      <c r="K90" s="292"/>
      <c r="L90" s="291"/>
      <c r="M90" s="290"/>
      <c r="N90" s="290"/>
      <c r="O90" s="289"/>
      <c r="P90" s="288"/>
      <c r="Q90" s="283"/>
      <c r="R90" s="283"/>
      <c r="S90" s="283"/>
      <c r="T90" s="283"/>
      <c r="U90" s="283"/>
      <c r="V90" s="283"/>
    </row>
    <row r="91" spans="1:22" s="282" customFormat="1" ht="12" customHeight="1" x14ac:dyDescent="0.2">
      <c r="A91" s="287" t="s">
        <v>149</v>
      </c>
      <c r="B91" s="495" t="s">
        <v>252</v>
      </c>
      <c r="C91" s="495"/>
      <c r="D91" s="495"/>
      <c r="E91" s="495"/>
      <c r="F91" s="495"/>
      <c r="G91" s="495"/>
      <c r="H91" s="495"/>
      <c r="I91" s="495"/>
      <c r="J91" s="495"/>
      <c r="K91" s="495"/>
      <c r="L91" s="286" t="s">
        <v>156</v>
      </c>
      <c r="M91" s="286" t="s">
        <v>156</v>
      </c>
      <c r="N91" s="286" t="s">
        <v>156</v>
      </c>
      <c r="O91" s="286" t="s">
        <v>156</v>
      </c>
      <c r="P91" s="285" t="s">
        <v>251</v>
      </c>
      <c r="Q91" s="283">
        <v>5721600</v>
      </c>
      <c r="R91" s="283">
        <v>5316600</v>
      </c>
      <c r="S91" s="283">
        <v>5237700</v>
      </c>
      <c r="T91" s="283">
        <f>T13+T83</f>
        <v>9155776.2400000002</v>
      </c>
      <c r="U91" s="284">
        <f>U12+U13+U83</f>
        <v>8649426.1500000004</v>
      </c>
      <c r="V91" s="283">
        <f>V12+V13+V83</f>
        <v>9132604.2699999996</v>
      </c>
    </row>
    <row r="92" spans="1:22" ht="409.6" hidden="1" customHeight="1" x14ac:dyDescent="0.2">
      <c r="A92" s="281"/>
      <c r="B92" s="280"/>
      <c r="C92" s="279"/>
      <c r="D92" s="279"/>
      <c r="E92" s="279"/>
      <c r="F92" s="277"/>
      <c r="G92" s="277"/>
      <c r="H92" s="277"/>
      <c r="I92" s="277"/>
      <c r="J92" s="277"/>
      <c r="K92" s="278"/>
      <c r="L92" s="277" t="s">
        <v>250</v>
      </c>
      <c r="M92" s="277">
        <v>1</v>
      </c>
      <c r="N92" s="277">
        <v>13</v>
      </c>
      <c r="O92" s="277" t="s">
        <v>249</v>
      </c>
      <c r="P92" s="277"/>
      <c r="Q92" s="276">
        <v>5721600</v>
      </c>
      <c r="R92" s="276">
        <v>5316600</v>
      </c>
      <c r="S92" s="276">
        <v>5237700</v>
      </c>
      <c r="T92" s="275">
        <v>0</v>
      </c>
      <c r="U92" s="275">
        <v>0</v>
      </c>
      <c r="V92" s="274">
        <v>0</v>
      </c>
    </row>
  </sheetData>
  <mergeCells count="27">
    <mergeCell ref="B91:K91"/>
    <mergeCell ref="P1:R1"/>
    <mergeCell ref="B13:K13"/>
    <mergeCell ref="C15:K15"/>
    <mergeCell ref="C34:K34"/>
    <mergeCell ref="C55:K55"/>
    <mergeCell ref="B24:K24"/>
    <mergeCell ref="B83:K83"/>
    <mergeCell ref="B25:K25"/>
    <mergeCell ref="B11:K11"/>
    <mergeCell ref="O3:V3"/>
    <mergeCell ref="B26:K26"/>
    <mergeCell ref="B23:K23"/>
    <mergeCell ref="B27:K27"/>
    <mergeCell ref="B28:K28"/>
    <mergeCell ref="B82:K82"/>
    <mergeCell ref="B39:K39"/>
    <mergeCell ref="B45:K45"/>
    <mergeCell ref="B46:K46"/>
    <mergeCell ref="B50:K50"/>
    <mergeCell ref="B40:K40"/>
    <mergeCell ref="O2:U2"/>
    <mergeCell ref="T4:V4"/>
    <mergeCell ref="B20:K20"/>
    <mergeCell ref="T1:U1"/>
    <mergeCell ref="B38:K38"/>
    <mergeCell ref="B29:K29"/>
  </mergeCells>
  <pageMargins left="0.70866141732283472" right="0.70866141732283472" top="0.23622047244094491" bottom="0.51181102362204722" header="0.31496062992125984" footer="0.31496062992125984"/>
  <pageSetup scale="75" fitToHeight="0" orientation="portrait" r:id="rId1"/>
  <headerFooter scaleWithDoc="0">
    <oddHeader>&amp;C&amp;Ф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workbookViewId="0"/>
  </sheetViews>
  <sheetFormatPr defaultRowHeight="12.75" x14ac:dyDescent="0.2"/>
  <sheetData>
    <row r="1" spans="1:15" ht="18.75" x14ac:dyDescent="0.2">
      <c r="O1" s="342" t="s">
        <v>292</v>
      </c>
    </row>
    <row r="2" spans="1:15" ht="18.75" x14ac:dyDescent="0.2">
      <c r="O2" s="342" t="s">
        <v>293</v>
      </c>
    </row>
    <row r="3" spans="1:15" ht="18.75" x14ac:dyDescent="0.2">
      <c r="O3" s="342" t="s">
        <v>294</v>
      </c>
    </row>
    <row r="4" spans="1:15" ht="18.75" x14ac:dyDescent="0.2">
      <c r="O4" s="342" t="s">
        <v>295</v>
      </c>
    </row>
    <row r="5" spans="1:15" ht="18.75" x14ac:dyDescent="0.2">
      <c r="O5" s="342" t="s">
        <v>296</v>
      </c>
    </row>
    <row r="6" spans="1:15" ht="18.75" x14ac:dyDescent="0.2">
      <c r="O6" s="342" t="s">
        <v>297</v>
      </c>
    </row>
    <row r="7" spans="1:15" ht="18.75" x14ac:dyDescent="0.2">
      <c r="O7" s="342" t="s">
        <v>298</v>
      </c>
    </row>
    <row r="8" spans="1:15" ht="18.75" x14ac:dyDescent="0.2">
      <c r="A8" s="343" t="s">
        <v>299</v>
      </c>
    </row>
    <row r="9" spans="1:15" ht="18.75" x14ac:dyDescent="0.2">
      <c r="A9" s="500" t="s">
        <v>126</v>
      </c>
      <c r="B9" s="500"/>
      <c r="C9" s="500"/>
      <c r="D9" s="500"/>
      <c r="E9" s="500"/>
      <c r="F9" s="500"/>
      <c r="G9" s="500"/>
      <c r="H9" s="500"/>
      <c r="I9" s="500"/>
      <c r="J9" s="500"/>
      <c r="K9" s="500"/>
      <c r="L9" s="500"/>
      <c r="M9" s="500"/>
      <c r="N9" s="500"/>
      <c r="O9" s="500"/>
    </row>
    <row r="10" spans="1:15" ht="18.75" customHeight="1" x14ac:dyDescent="0.2">
      <c r="A10" s="501" t="s">
        <v>318</v>
      </c>
      <c r="B10" s="501"/>
      <c r="C10" s="501"/>
      <c r="D10" s="501"/>
      <c r="E10" s="501"/>
      <c r="F10" s="501"/>
      <c r="G10" s="501"/>
      <c r="H10" s="501"/>
      <c r="I10" s="501"/>
      <c r="J10" s="501"/>
      <c r="K10" s="501"/>
      <c r="L10" s="501"/>
      <c r="M10" s="501"/>
      <c r="N10" s="501"/>
      <c r="O10" s="501"/>
    </row>
    <row r="11" spans="1:15" ht="18.75" customHeight="1" x14ac:dyDescent="0.2">
      <c r="A11" s="501"/>
      <c r="B11" s="501"/>
      <c r="C11" s="501"/>
      <c r="D11" s="501"/>
      <c r="E11" s="501"/>
      <c r="F11" s="501"/>
      <c r="G11" s="501"/>
      <c r="H11" s="501"/>
      <c r="I11" s="501"/>
      <c r="J11" s="501"/>
      <c r="K11" s="501"/>
      <c r="L11" s="501"/>
      <c r="M11" s="501"/>
      <c r="N11" s="501"/>
      <c r="O11" s="501"/>
    </row>
    <row r="12" spans="1:15" ht="18.75" x14ac:dyDescent="0.2">
      <c r="A12" s="344"/>
    </row>
    <row r="13" spans="1:15" ht="15.75" thickBot="1" x14ac:dyDescent="0.3">
      <c r="A13" s="345"/>
      <c r="B13" s="345"/>
      <c r="C13" s="515"/>
      <c r="D13" s="515"/>
      <c r="E13" s="515"/>
      <c r="F13" s="515"/>
      <c r="G13" s="515"/>
      <c r="H13" s="515"/>
      <c r="I13" s="515"/>
      <c r="J13" s="515"/>
      <c r="K13" s="345"/>
      <c r="L13" s="515"/>
      <c r="M13" s="515"/>
      <c r="N13" s="516" t="s">
        <v>300</v>
      </c>
      <c r="O13" s="516"/>
    </row>
    <row r="14" spans="1:15" ht="63" customHeight="1" thickBot="1" x14ac:dyDescent="0.25">
      <c r="A14" s="513" t="s">
        <v>301</v>
      </c>
      <c r="B14" s="513" t="s">
        <v>302</v>
      </c>
      <c r="C14" s="508" t="s">
        <v>303</v>
      </c>
      <c r="D14" s="505"/>
      <c r="E14" s="505"/>
      <c r="F14" s="505"/>
      <c r="G14" s="505"/>
      <c r="H14" s="505"/>
      <c r="I14" s="505"/>
      <c r="J14" s="505"/>
      <c r="K14" s="506"/>
      <c r="L14" s="504" t="s">
        <v>304</v>
      </c>
      <c r="M14" s="505"/>
      <c r="N14" s="505"/>
      <c r="O14" s="506"/>
    </row>
    <row r="15" spans="1:15" ht="13.5" thickBot="1" x14ac:dyDescent="0.25">
      <c r="A15" s="514"/>
      <c r="B15" s="514"/>
      <c r="C15" s="346" t="s">
        <v>305</v>
      </c>
      <c r="D15" s="508" t="s">
        <v>306</v>
      </c>
      <c r="E15" s="507"/>
      <c r="F15" s="508" t="s">
        <v>307</v>
      </c>
      <c r="G15" s="507"/>
      <c r="H15" s="508" t="s">
        <v>308</v>
      </c>
      <c r="I15" s="507"/>
      <c r="J15" s="508" t="s">
        <v>309</v>
      </c>
      <c r="K15" s="507"/>
      <c r="L15" s="346" t="s">
        <v>310</v>
      </c>
      <c r="M15" s="508" t="s">
        <v>311</v>
      </c>
      <c r="N15" s="507"/>
      <c r="O15" s="346" t="s">
        <v>312</v>
      </c>
    </row>
    <row r="16" spans="1:15" ht="13.5" thickBot="1" x14ac:dyDescent="0.25">
      <c r="A16" s="502" t="s">
        <v>313</v>
      </c>
      <c r="B16" s="503"/>
      <c r="C16" s="504"/>
      <c r="D16" s="505"/>
      <c r="E16" s="505"/>
      <c r="F16" s="505"/>
      <c r="G16" s="505"/>
      <c r="H16" s="505"/>
      <c r="I16" s="506"/>
      <c r="J16" s="504"/>
      <c r="K16" s="507"/>
      <c r="L16" s="346" t="s">
        <v>314</v>
      </c>
      <c r="M16" s="508" t="s">
        <v>315</v>
      </c>
      <c r="N16" s="507"/>
      <c r="O16" s="346" t="s">
        <v>315</v>
      </c>
    </row>
    <row r="17" spans="1:15" ht="115.5" thickBot="1" x14ac:dyDescent="0.25">
      <c r="A17" s="347">
        <v>1</v>
      </c>
      <c r="B17" s="348" t="s">
        <v>206</v>
      </c>
      <c r="C17" s="349">
        <v>10</v>
      </c>
      <c r="D17" s="509">
        <v>1</v>
      </c>
      <c r="E17" s="510"/>
      <c r="F17" s="511">
        <v>6340525050</v>
      </c>
      <c r="G17" s="512"/>
      <c r="H17" s="509" t="s">
        <v>316</v>
      </c>
      <c r="I17" s="510"/>
      <c r="J17" s="509" t="s">
        <v>317</v>
      </c>
      <c r="K17" s="510"/>
      <c r="L17" s="349">
        <v>100</v>
      </c>
      <c r="M17" s="509">
        <v>0</v>
      </c>
      <c r="N17" s="510"/>
      <c r="O17" s="349">
        <v>0</v>
      </c>
    </row>
    <row r="18" spans="1:15" ht="15" x14ac:dyDescent="0.2">
      <c r="A18" s="350"/>
      <c r="B18" s="350"/>
      <c r="C18" s="350"/>
      <c r="D18" s="350"/>
      <c r="E18" s="350"/>
      <c r="F18" s="350"/>
      <c r="G18" s="350"/>
      <c r="H18" s="350"/>
      <c r="I18" s="350"/>
      <c r="J18" s="350"/>
      <c r="K18" s="350"/>
      <c r="L18" s="350"/>
      <c r="M18" s="350"/>
      <c r="N18" s="350"/>
      <c r="O18" s="350"/>
    </row>
    <row r="19" spans="1:15" ht="18.75" x14ac:dyDescent="0.2">
      <c r="A19" s="342"/>
    </row>
    <row r="20" spans="1:15" ht="15.75" x14ac:dyDescent="0.2">
      <c r="A20" s="351"/>
    </row>
  </sheetData>
  <mergeCells count="26">
    <mergeCell ref="E13:F13"/>
    <mergeCell ref="G13:H13"/>
    <mergeCell ref="I13:J13"/>
    <mergeCell ref="L13:M13"/>
    <mergeCell ref="N13:O13"/>
    <mergeCell ref="D17:E17"/>
    <mergeCell ref="F17:G17"/>
    <mergeCell ref="H17:I17"/>
    <mergeCell ref="J17:K17"/>
    <mergeCell ref="M17:N17"/>
    <mergeCell ref="A9:O9"/>
    <mergeCell ref="A10:O11"/>
    <mergeCell ref="A16:B16"/>
    <mergeCell ref="C16:I16"/>
    <mergeCell ref="J16:K16"/>
    <mergeCell ref="M16:N16"/>
    <mergeCell ref="A14:A15"/>
    <mergeCell ref="B14:B15"/>
    <mergeCell ref="C14:K14"/>
    <mergeCell ref="L14:O14"/>
    <mergeCell ref="D15:E15"/>
    <mergeCell ref="F15:G15"/>
    <mergeCell ref="H15:I15"/>
    <mergeCell ref="J15:K15"/>
    <mergeCell ref="M15:N15"/>
    <mergeCell ref="C13:D1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workbookViewId="0"/>
  </sheetViews>
  <sheetFormatPr defaultRowHeight="12.75" x14ac:dyDescent="0.2"/>
  <cols>
    <col min="1" max="1" width="8.140625" style="11" bestFit="1" customWidth="1"/>
    <col min="2" max="2" width="29.42578125" style="11" customWidth="1"/>
    <col min="3" max="3" width="16.140625" style="11" hidden="1" customWidth="1"/>
    <col min="4" max="4" width="17.42578125" style="352" customWidth="1"/>
    <col min="5" max="6" width="17" style="11" customWidth="1"/>
    <col min="7" max="16384" width="9.140625" style="11"/>
  </cols>
  <sheetData>
    <row r="1" spans="1:6" ht="15.75" customHeight="1" x14ac:dyDescent="0.2">
      <c r="E1" s="518" t="s">
        <v>319</v>
      </c>
      <c r="F1" s="518"/>
    </row>
    <row r="2" spans="1:6" x14ac:dyDescent="0.2">
      <c r="E2" s="518" t="s">
        <v>123</v>
      </c>
      <c r="F2" s="518"/>
    </row>
    <row r="3" spans="1:6" x14ac:dyDescent="0.2">
      <c r="E3" s="353" t="s">
        <v>124</v>
      </c>
      <c r="F3" s="353"/>
    </row>
    <row r="4" spans="1:6" ht="15.75" x14ac:dyDescent="0.25">
      <c r="D4" s="354"/>
      <c r="E4" s="519" t="s">
        <v>320</v>
      </c>
      <c r="F4" s="519"/>
    </row>
    <row r="5" spans="1:6" ht="14.25" customHeight="1" x14ac:dyDescent="0.2">
      <c r="C5" s="355"/>
      <c r="D5" s="356" t="s">
        <v>126</v>
      </c>
    </row>
    <row r="6" spans="1:6" ht="93" customHeight="1" x14ac:dyDescent="0.3">
      <c r="A6" s="517" t="s">
        <v>321</v>
      </c>
      <c r="B6" s="517"/>
      <c r="C6" s="517"/>
      <c r="D6" s="517"/>
      <c r="E6" s="517"/>
      <c r="F6" s="517"/>
    </row>
    <row r="7" spans="1:6" ht="24.75" customHeight="1" x14ac:dyDescent="0.3">
      <c r="A7" s="357"/>
      <c r="B7" s="358"/>
      <c r="C7" s="359" t="s">
        <v>322</v>
      </c>
      <c r="D7" s="360"/>
      <c r="E7" s="358"/>
      <c r="F7" s="361" t="s">
        <v>322</v>
      </c>
    </row>
    <row r="8" spans="1:6" ht="122.25" customHeight="1" x14ac:dyDescent="0.3">
      <c r="A8" s="517" t="s">
        <v>323</v>
      </c>
      <c r="B8" s="517"/>
      <c r="C8" s="517"/>
      <c r="D8" s="517"/>
      <c r="E8" s="517"/>
      <c r="F8" s="517"/>
    </row>
    <row r="9" spans="1:6" ht="32.25" customHeight="1" x14ac:dyDescent="0.3">
      <c r="A9" s="362"/>
      <c r="B9" s="362"/>
      <c r="C9" s="363"/>
      <c r="F9" s="341" t="s">
        <v>128</v>
      </c>
    </row>
    <row r="10" spans="1:6" ht="15" x14ac:dyDescent="0.25">
      <c r="A10" s="364" t="s">
        <v>301</v>
      </c>
      <c r="B10" s="365" t="s">
        <v>324</v>
      </c>
      <c r="C10" s="366" t="s">
        <v>279</v>
      </c>
      <c r="D10" s="367" t="s">
        <v>310</v>
      </c>
      <c r="E10" s="367" t="s">
        <v>311</v>
      </c>
      <c r="F10" s="367" t="s">
        <v>312</v>
      </c>
    </row>
    <row r="11" spans="1:6" ht="15" x14ac:dyDescent="0.25">
      <c r="A11" s="368" t="s">
        <v>325</v>
      </c>
      <c r="B11" s="369" t="s">
        <v>326</v>
      </c>
      <c r="C11" s="370">
        <v>545200</v>
      </c>
      <c r="D11" s="371">
        <v>2981600</v>
      </c>
      <c r="E11" s="371">
        <v>3677300</v>
      </c>
      <c r="F11" s="371">
        <v>3677300</v>
      </c>
    </row>
    <row r="12" spans="1:6" ht="14.25" x14ac:dyDescent="0.2">
      <c r="A12" s="372"/>
      <c r="B12" s="372" t="s">
        <v>327</v>
      </c>
      <c r="C12" s="373">
        <f>SUM(C11:C11)</f>
        <v>545200</v>
      </c>
      <c r="D12" s="374">
        <f>SUM(D11:D11)</f>
        <v>2981600</v>
      </c>
      <c r="E12" s="374">
        <f>SUM(E11:E11)</f>
        <v>3677300</v>
      </c>
      <c r="F12" s="374">
        <f>SUM(F11:F11)</f>
        <v>3677300</v>
      </c>
    </row>
    <row r="17" spans="1:6" ht="18.75" x14ac:dyDescent="0.3">
      <c r="A17" s="517"/>
      <c r="B17" s="517"/>
      <c r="C17" s="517"/>
      <c r="D17" s="517"/>
      <c r="E17" s="517"/>
      <c r="F17" s="517"/>
    </row>
    <row r="18" spans="1:6" ht="18.75" x14ac:dyDescent="0.3">
      <c r="A18" s="357"/>
      <c r="B18" s="358"/>
      <c r="C18" s="359" t="s">
        <v>322</v>
      </c>
      <c r="D18" s="360"/>
      <c r="E18" s="358"/>
      <c r="F18" s="361" t="s">
        <v>328</v>
      </c>
    </row>
    <row r="19" spans="1:6" ht="118.5" customHeight="1" x14ac:dyDescent="0.3">
      <c r="A19" s="517" t="s">
        <v>329</v>
      </c>
      <c r="B19" s="517"/>
      <c r="C19" s="517"/>
      <c r="D19" s="517"/>
      <c r="E19" s="517"/>
      <c r="F19" s="517"/>
    </row>
    <row r="20" spans="1:6" ht="88.5" customHeight="1" x14ac:dyDescent="0.3">
      <c r="A20" s="362"/>
      <c r="B20" s="362"/>
      <c r="C20" s="363"/>
      <c r="F20" s="341" t="s">
        <v>128</v>
      </c>
    </row>
    <row r="21" spans="1:6" ht="15" x14ac:dyDescent="0.25">
      <c r="A21" s="364" t="s">
        <v>301</v>
      </c>
      <c r="B21" s="365" t="s">
        <v>324</v>
      </c>
      <c r="C21" s="366" t="s">
        <v>279</v>
      </c>
      <c r="D21" s="367" t="s">
        <v>310</v>
      </c>
      <c r="E21" s="367" t="s">
        <v>311</v>
      </c>
      <c r="F21" s="367" t="s">
        <v>312</v>
      </c>
    </row>
    <row r="22" spans="1:6" ht="15" x14ac:dyDescent="0.25">
      <c r="A22" s="368" t="s">
        <v>325</v>
      </c>
      <c r="B22" s="369" t="s">
        <v>326</v>
      </c>
      <c r="C22" s="370">
        <v>545200</v>
      </c>
      <c r="D22" s="371">
        <v>45731</v>
      </c>
      <c r="E22" s="371">
        <v>45731</v>
      </c>
      <c r="F22" s="371">
        <v>45731</v>
      </c>
    </row>
    <row r="23" spans="1:6" ht="14.25" x14ac:dyDescent="0.2">
      <c r="A23" s="372"/>
      <c r="B23" s="372" t="s">
        <v>327</v>
      </c>
      <c r="C23" s="373">
        <f>SUM(C22:C22)</f>
        <v>545200</v>
      </c>
      <c r="D23" s="374">
        <f>SUM(D22:D22)</f>
        <v>45731</v>
      </c>
      <c r="E23" s="374">
        <f>SUM(E22:E22)</f>
        <v>45731</v>
      </c>
      <c r="F23" s="374">
        <f>SUM(F22:F22)</f>
        <v>45731</v>
      </c>
    </row>
    <row r="26" spans="1:6" ht="18.75" x14ac:dyDescent="0.3">
      <c r="A26" s="517"/>
      <c r="B26" s="517"/>
      <c r="C26" s="517"/>
      <c r="D26" s="517"/>
      <c r="E26" s="517"/>
      <c r="F26" s="517"/>
    </row>
    <row r="27" spans="1:6" ht="18.75" x14ac:dyDescent="0.3">
      <c r="A27" s="357"/>
      <c r="B27" s="358"/>
      <c r="C27" s="359" t="s">
        <v>322</v>
      </c>
      <c r="D27" s="360"/>
      <c r="E27" s="358"/>
      <c r="F27" s="361" t="s">
        <v>330</v>
      </c>
    </row>
    <row r="28" spans="1:6" ht="112.5" customHeight="1" x14ac:dyDescent="0.3">
      <c r="A28" s="517" t="s">
        <v>331</v>
      </c>
      <c r="B28" s="517"/>
      <c r="C28" s="517"/>
      <c r="D28" s="517"/>
      <c r="E28" s="517"/>
      <c r="F28" s="517"/>
    </row>
    <row r="29" spans="1:6" ht="20.25" x14ac:dyDescent="0.3">
      <c r="A29" s="362"/>
      <c r="B29" s="362"/>
      <c r="C29" s="363"/>
      <c r="F29" s="341" t="s">
        <v>128</v>
      </c>
    </row>
    <row r="30" spans="1:6" ht="15" x14ac:dyDescent="0.25">
      <c r="A30" s="364" t="s">
        <v>301</v>
      </c>
      <c r="B30" s="365" t="s">
        <v>324</v>
      </c>
      <c r="C30" s="366" t="s">
        <v>279</v>
      </c>
      <c r="D30" s="367" t="s">
        <v>310</v>
      </c>
      <c r="E30" s="367" t="s">
        <v>311</v>
      </c>
      <c r="F30" s="367" t="s">
        <v>312</v>
      </c>
    </row>
    <row r="31" spans="1:6" ht="15" x14ac:dyDescent="0.25">
      <c r="A31" s="368" t="s">
        <v>325</v>
      </c>
      <c r="B31" s="369" t="s">
        <v>326</v>
      </c>
      <c r="C31" s="370">
        <v>545200</v>
      </c>
      <c r="D31" s="371">
        <v>32900</v>
      </c>
      <c r="E31" s="371">
        <v>32900</v>
      </c>
      <c r="F31" s="371">
        <v>32900</v>
      </c>
    </row>
    <row r="32" spans="1:6" ht="14.25" x14ac:dyDescent="0.2">
      <c r="A32" s="372"/>
      <c r="B32" s="372" t="s">
        <v>327</v>
      </c>
      <c r="C32" s="373">
        <f>SUM(C31:C31)</f>
        <v>545200</v>
      </c>
      <c r="D32" s="374">
        <f>SUM(D31:D31)</f>
        <v>32900</v>
      </c>
      <c r="E32" s="374">
        <f>SUM(E31:E31)</f>
        <v>32900</v>
      </c>
      <c r="F32" s="374">
        <f>SUM(F31:F31)</f>
        <v>32900</v>
      </c>
    </row>
    <row r="36" spans="1:6" ht="18.75" x14ac:dyDescent="0.3">
      <c r="A36" s="357"/>
      <c r="B36" s="358"/>
      <c r="C36" s="359" t="s">
        <v>322</v>
      </c>
      <c r="D36" s="360"/>
      <c r="E36" s="358"/>
      <c r="F36" s="361" t="s">
        <v>332</v>
      </c>
    </row>
    <row r="37" spans="1:6" ht="114" customHeight="1" x14ac:dyDescent="0.3">
      <c r="A37" s="517" t="s">
        <v>333</v>
      </c>
      <c r="B37" s="517"/>
      <c r="C37" s="517"/>
      <c r="D37" s="517"/>
      <c r="E37" s="517"/>
      <c r="F37" s="517"/>
    </row>
    <row r="38" spans="1:6" ht="20.25" x14ac:dyDescent="0.3">
      <c r="A38" s="362"/>
      <c r="B38" s="362"/>
      <c r="C38" s="363"/>
      <c r="F38" s="341" t="s">
        <v>128</v>
      </c>
    </row>
    <row r="39" spans="1:6" ht="15" x14ac:dyDescent="0.25">
      <c r="A39" s="364" t="s">
        <v>301</v>
      </c>
      <c r="B39" s="365" t="s">
        <v>324</v>
      </c>
      <c r="C39" s="366" t="s">
        <v>279</v>
      </c>
      <c r="D39" s="367" t="s">
        <v>310</v>
      </c>
      <c r="E39" s="367" t="s">
        <v>311</v>
      </c>
      <c r="F39" s="367" t="s">
        <v>312</v>
      </c>
    </row>
    <row r="40" spans="1:6" ht="15" x14ac:dyDescent="0.25">
      <c r="A40" s="368" t="s">
        <v>325</v>
      </c>
      <c r="B40" s="369" t="s">
        <v>326</v>
      </c>
      <c r="C40" s="370">
        <v>545200</v>
      </c>
      <c r="D40" s="371">
        <v>695700</v>
      </c>
      <c r="E40" s="371">
        <v>0</v>
      </c>
      <c r="F40" s="371">
        <v>0</v>
      </c>
    </row>
    <row r="41" spans="1:6" ht="14.25" x14ac:dyDescent="0.2">
      <c r="A41" s="372"/>
      <c r="B41" s="372" t="s">
        <v>327</v>
      </c>
      <c r="C41" s="373">
        <f>SUM(C40:C40)</f>
        <v>545200</v>
      </c>
      <c r="D41" s="374">
        <f>SUM(D40:D40)</f>
        <v>695700</v>
      </c>
      <c r="E41" s="374">
        <f>SUM(E40:E40)</f>
        <v>0</v>
      </c>
      <c r="F41" s="374">
        <f>SUM(F40:F40)</f>
        <v>0</v>
      </c>
    </row>
    <row r="45" spans="1:6" ht="18.75" x14ac:dyDescent="0.3">
      <c r="A45" s="357"/>
      <c r="B45" s="358"/>
      <c r="C45" s="359" t="s">
        <v>322</v>
      </c>
      <c r="D45" s="360"/>
      <c r="E45" s="358"/>
      <c r="F45" s="361" t="s">
        <v>334</v>
      </c>
    </row>
    <row r="46" spans="1:6" ht="144" customHeight="1" x14ac:dyDescent="0.3">
      <c r="A46" s="517" t="s">
        <v>335</v>
      </c>
      <c r="B46" s="517"/>
      <c r="C46" s="517"/>
      <c r="D46" s="517"/>
      <c r="E46" s="517"/>
      <c r="F46" s="517"/>
    </row>
    <row r="47" spans="1:6" ht="20.25" x14ac:dyDescent="0.3">
      <c r="A47" s="362"/>
      <c r="B47" s="362"/>
      <c r="C47" s="363"/>
      <c r="F47" s="341" t="s">
        <v>128</v>
      </c>
    </row>
    <row r="48" spans="1:6" ht="15" x14ac:dyDescent="0.25">
      <c r="A48" s="364" t="s">
        <v>301</v>
      </c>
      <c r="B48" s="365" t="s">
        <v>324</v>
      </c>
      <c r="C48" s="366" t="s">
        <v>279</v>
      </c>
      <c r="D48" s="367" t="s">
        <v>310</v>
      </c>
      <c r="E48" s="367" t="s">
        <v>311</v>
      </c>
      <c r="F48" s="367" t="s">
        <v>312</v>
      </c>
    </row>
    <row r="49" spans="1:6" ht="15" x14ac:dyDescent="0.25">
      <c r="A49" s="368" t="s">
        <v>325</v>
      </c>
      <c r="B49" s="369" t="s">
        <v>326</v>
      </c>
      <c r="C49" s="370">
        <v>545200</v>
      </c>
      <c r="D49" s="371">
        <v>42203</v>
      </c>
      <c r="E49" s="371">
        <v>42203</v>
      </c>
      <c r="F49" s="371">
        <v>42203</v>
      </c>
    </row>
    <row r="50" spans="1:6" ht="14.25" x14ac:dyDescent="0.2">
      <c r="A50" s="372"/>
      <c r="B50" s="372" t="s">
        <v>327</v>
      </c>
      <c r="C50" s="373">
        <f>SUM(C49:C49)</f>
        <v>545200</v>
      </c>
      <c r="D50" s="374">
        <f>SUM(D49:D49)</f>
        <v>42203</v>
      </c>
      <c r="E50" s="374">
        <f>SUM(E49:E49)</f>
        <v>42203</v>
      </c>
      <c r="F50" s="374">
        <f>SUM(F49:F49)</f>
        <v>42203</v>
      </c>
    </row>
  </sheetData>
  <mergeCells count="11">
    <mergeCell ref="A17:F17"/>
    <mergeCell ref="E1:F1"/>
    <mergeCell ref="E2:F2"/>
    <mergeCell ref="E4:F4"/>
    <mergeCell ref="A6:F6"/>
    <mergeCell ref="A8:F8"/>
    <mergeCell ref="A19:F19"/>
    <mergeCell ref="A26:F26"/>
    <mergeCell ref="A28:F28"/>
    <mergeCell ref="A37:F37"/>
    <mergeCell ref="A46:F4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view="pageBreakPreview" zoomScale="87" zoomScaleSheetLayoutView="87" workbookViewId="0"/>
  </sheetViews>
  <sheetFormatPr defaultColWidth="8.7109375" defaultRowHeight="18.75" x14ac:dyDescent="0.3"/>
  <cols>
    <col min="1" max="1" width="8.140625" style="376" customWidth="1"/>
    <col min="2" max="2" width="92.42578125" style="375" customWidth="1"/>
    <col min="3" max="3" width="39.85546875" style="375" customWidth="1"/>
    <col min="4" max="4" width="11" style="375" customWidth="1"/>
    <col min="5" max="16384" width="8.7109375" style="375"/>
  </cols>
  <sheetData>
    <row r="1" spans="1:4" ht="15.75" customHeight="1" x14ac:dyDescent="0.3">
      <c r="C1" s="353" t="s">
        <v>377</v>
      </c>
    </row>
    <row r="2" spans="1:4" ht="15.75" customHeight="1" x14ac:dyDescent="0.3">
      <c r="C2" s="353" t="s">
        <v>118</v>
      </c>
    </row>
    <row r="3" spans="1:4" ht="15.75" customHeight="1" x14ac:dyDescent="0.3">
      <c r="C3" s="353" t="s">
        <v>376</v>
      </c>
    </row>
    <row r="4" spans="1:4" ht="15.75" customHeight="1" x14ac:dyDescent="0.3">
      <c r="A4" s="410"/>
      <c r="B4" s="410"/>
      <c r="C4" s="409" t="s">
        <v>375</v>
      </c>
    </row>
    <row r="5" spans="1:4" ht="15" customHeight="1" x14ac:dyDescent="0.3">
      <c r="A5" s="410"/>
      <c r="B5" s="410"/>
      <c r="C5" s="409"/>
    </row>
    <row r="6" spans="1:4" ht="15.75" customHeight="1" x14ac:dyDescent="0.3">
      <c r="A6" s="520" t="s">
        <v>374</v>
      </c>
      <c r="B6" s="520"/>
      <c r="C6" s="520"/>
    </row>
    <row r="7" spans="1:4" ht="46.5" customHeight="1" x14ac:dyDescent="0.3">
      <c r="A7" s="408"/>
      <c r="B7" s="408"/>
      <c r="C7" s="407" t="s">
        <v>300</v>
      </c>
    </row>
    <row r="8" spans="1:4" s="405" customFormat="1" ht="56.25" customHeight="1" x14ac:dyDescent="0.2">
      <c r="A8" s="406" t="s">
        <v>373</v>
      </c>
      <c r="B8" s="403" t="s">
        <v>0</v>
      </c>
      <c r="C8" s="406" t="s">
        <v>372</v>
      </c>
      <c r="D8" s="376"/>
    </row>
    <row r="9" spans="1:4" s="402" customFormat="1" x14ac:dyDescent="0.3">
      <c r="A9" s="404">
        <v>1</v>
      </c>
      <c r="B9" s="404">
        <v>2</v>
      </c>
      <c r="C9" s="403">
        <v>3</v>
      </c>
      <c r="D9" s="376"/>
    </row>
    <row r="10" spans="1:4" ht="26.25" customHeight="1" x14ac:dyDescent="0.3">
      <c r="A10" s="390">
        <v>1</v>
      </c>
      <c r="B10" s="401" t="s">
        <v>371</v>
      </c>
      <c r="C10" s="400">
        <v>3685.9</v>
      </c>
      <c r="D10" s="376"/>
    </row>
    <row r="11" spans="1:4" ht="57.75" customHeight="1" x14ac:dyDescent="0.3">
      <c r="A11" s="383" t="s">
        <v>370</v>
      </c>
      <c r="B11" s="399" t="s">
        <v>369</v>
      </c>
      <c r="C11" s="398">
        <v>3145.5</v>
      </c>
      <c r="D11" s="376"/>
    </row>
    <row r="12" spans="1:4" ht="54" customHeight="1" x14ac:dyDescent="0.3">
      <c r="A12" s="383" t="s">
        <v>368</v>
      </c>
      <c r="B12" s="384" t="s">
        <v>367</v>
      </c>
      <c r="C12" s="398">
        <v>540.4</v>
      </c>
      <c r="D12" s="376"/>
    </row>
    <row r="13" spans="1:4" ht="40.5" customHeight="1" x14ac:dyDescent="0.3">
      <c r="A13" s="383" t="s">
        <v>366</v>
      </c>
      <c r="B13" s="384" t="s">
        <v>365</v>
      </c>
      <c r="C13" s="398"/>
      <c r="D13" s="376"/>
    </row>
    <row r="14" spans="1:4" ht="21.75" customHeight="1" x14ac:dyDescent="0.3">
      <c r="A14" s="385" t="s">
        <v>364</v>
      </c>
      <c r="B14" s="384" t="s">
        <v>350</v>
      </c>
      <c r="C14" s="398"/>
      <c r="D14" s="376"/>
    </row>
    <row r="15" spans="1:4" x14ac:dyDescent="0.3">
      <c r="A15" s="385"/>
      <c r="B15" s="384" t="s">
        <v>346</v>
      </c>
      <c r="C15" s="398"/>
      <c r="D15" s="376"/>
    </row>
    <row r="16" spans="1:4" x14ac:dyDescent="0.3">
      <c r="A16" s="385"/>
      <c r="B16" s="384" t="s">
        <v>349</v>
      </c>
      <c r="C16" s="398"/>
      <c r="D16" s="376"/>
    </row>
    <row r="17" spans="1:10" ht="24" customHeight="1" x14ac:dyDescent="0.3">
      <c r="A17" s="385" t="s">
        <v>363</v>
      </c>
      <c r="B17" s="384" t="s">
        <v>347</v>
      </c>
      <c r="C17" s="398"/>
      <c r="D17" s="376"/>
    </row>
    <row r="18" spans="1:10" ht="20.25" customHeight="1" x14ac:dyDescent="0.3">
      <c r="A18" s="385"/>
      <c r="B18" s="384" t="s">
        <v>346</v>
      </c>
      <c r="C18" s="398"/>
      <c r="D18" s="376"/>
    </row>
    <row r="19" spans="1:10" x14ac:dyDescent="0.3">
      <c r="A19" s="385"/>
      <c r="B19" s="384" t="s">
        <v>345</v>
      </c>
      <c r="C19" s="398"/>
      <c r="D19" s="376"/>
    </row>
    <row r="20" spans="1:10" ht="23.25" customHeight="1" x14ac:dyDescent="0.3">
      <c r="A20" s="385"/>
      <c r="B20" s="384" t="s">
        <v>344</v>
      </c>
      <c r="C20" s="397"/>
      <c r="D20" s="376"/>
    </row>
    <row r="21" spans="1:10" ht="33.75" customHeight="1" x14ac:dyDescent="0.3">
      <c r="A21" s="383" t="s">
        <v>362</v>
      </c>
      <c r="B21" s="384" t="s">
        <v>342</v>
      </c>
      <c r="C21" s="398"/>
      <c r="D21" s="376"/>
    </row>
    <row r="22" spans="1:10" s="395" customFormat="1" ht="39.75" customHeight="1" x14ac:dyDescent="0.3">
      <c r="A22" s="383" t="s">
        <v>361</v>
      </c>
      <c r="B22" s="384" t="s">
        <v>360</v>
      </c>
      <c r="C22" s="397"/>
      <c r="D22" s="396"/>
    </row>
    <row r="23" spans="1:10" x14ac:dyDescent="0.3">
      <c r="A23" s="383"/>
      <c r="B23" s="384" t="s">
        <v>339</v>
      </c>
      <c r="C23" s="394"/>
      <c r="D23" s="393"/>
      <c r="E23" s="386"/>
      <c r="F23" s="386"/>
      <c r="G23" s="386"/>
      <c r="H23" s="386"/>
      <c r="I23" s="386"/>
      <c r="J23" s="386"/>
    </row>
    <row r="24" spans="1:10" x14ac:dyDescent="0.3">
      <c r="A24" s="383"/>
      <c r="B24" s="384" t="s">
        <v>338</v>
      </c>
      <c r="C24" s="392"/>
      <c r="D24" s="386"/>
      <c r="E24" s="386"/>
      <c r="F24" s="386"/>
      <c r="G24" s="386"/>
      <c r="H24" s="386"/>
      <c r="I24" s="386"/>
      <c r="J24" s="386"/>
    </row>
    <row r="25" spans="1:10" ht="17.25" customHeight="1" x14ac:dyDescent="0.3">
      <c r="A25" s="383"/>
      <c r="B25" s="384" t="s">
        <v>337</v>
      </c>
      <c r="C25" s="391"/>
      <c r="D25" s="386"/>
      <c r="E25" s="386"/>
      <c r="F25" s="386"/>
      <c r="G25" s="386"/>
      <c r="H25" s="386"/>
      <c r="I25" s="386"/>
      <c r="J25" s="386"/>
    </row>
    <row r="26" spans="1:10" s="377" customFormat="1" x14ac:dyDescent="0.3">
      <c r="A26" s="390" t="s">
        <v>359</v>
      </c>
      <c r="B26" s="379" t="s">
        <v>358</v>
      </c>
      <c r="C26" s="389"/>
      <c r="D26" s="388"/>
      <c r="E26" s="388"/>
      <c r="F26" s="388"/>
      <c r="G26" s="388"/>
      <c r="H26" s="388"/>
      <c r="I26" s="388"/>
      <c r="J26" s="388"/>
    </row>
    <row r="27" spans="1:10" ht="51.75" customHeight="1" x14ac:dyDescent="0.3">
      <c r="A27" s="383" t="s">
        <v>357</v>
      </c>
      <c r="B27" s="384" t="s">
        <v>356</v>
      </c>
      <c r="C27" s="387">
        <v>4</v>
      </c>
      <c r="D27" s="386"/>
      <c r="E27" s="386"/>
      <c r="F27" s="386"/>
      <c r="G27" s="386"/>
      <c r="H27" s="386"/>
      <c r="I27" s="386"/>
      <c r="J27" s="386"/>
    </row>
    <row r="28" spans="1:10" ht="60.75" customHeight="1" x14ac:dyDescent="0.3">
      <c r="A28" s="383" t="s">
        <v>355</v>
      </c>
      <c r="B28" s="384" t="s">
        <v>354</v>
      </c>
      <c r="C28" s="387">
        <v>1.3</v>
      </c>
      <c r="D28" s="386"/>
      <c r="E28" s="386"/>
      <c r="F28" s="386"/>
      <c r="G28" s="386"/>
      <c r="H28" s="386"/>
      <c r="I28" s="386"/>
      <c r="J28" s="386"/>
    </row>
    <row r="29" spans="1:10" ht="32.25" customHeight="1" x14ac:dyDescent="0.3">
      <c r="A29" s="383" t="s">
        <v>353</v>
      </c>
      <c r="B29" s="384" t="s">
        <v>352</v>
      </c>
      <c r="C29" s="387"/>
      <c r="D29" s="386"/>
      <c r="E29" s="386"/>
      <c r="F29" s="386"/>
      <c r="G29" s="386"/>
      <c r="H29" s="386"/>
      <c r="I29" s="386"/>
      <c r="J29" s="386"/>
    </row>
    <row r="30" spans="1:10" ht="19.5" customHeight="1" x14ac:dyDescent="0.3">
      <c r="A30" s="385" t="s">
        <v>351</v>
      </c>
      <c r="B30" s="384" t="s">
        <v>350</v>
      </c>
      <c r="C30" s="387"/>
      <c r="D30" s="386"/>
      <c r="E30" s="386"/>
      <c r="F30" s="386"/>
      <c r="G30" s="386"/>
      <c r="H30" s="386"/>
      <c r="I30" s="386"/>
      <c r="J30" s="386"/>
    </row>
    <row r="31" spans="1:10" x14ac:dyDescent="0.3">
      <c r="A31" s="385"/>
      <c r="B31" s="384" t="s">
        <v>346</v>
      </c>
      <c r="C31" s="387"/>
      <c r="D31" s="386"/>
      <c r="E31" s="386"/>
      <c r="F31" s="386"/>
      <c r="G31" s="386"/>
      <c r="H31" s="386"/>
      <c r="I31" s="386"/>
      <c r="J31" s="386"/>
    </row>
    <row r="32" spans="1:10" x14ac:dyDescent="0.3">
      <c r="A32" s="385"/>
      <c r="B32" s="384" t="s">
        <v>349</v>
      </c>
      <c r="C32" s="387"/>
      <c r="D32" s="386"/>
      <c r="E32" s="386"/>
      <c r="F32" s="386"/>
      <c r="G32" s="386"/>
      <c r="H32" s="386"/>
      <c r="I32" s="386"/>
      <c r="J32" s="386"/>
    </row>
    <row r="33" spans="1:10" ht="27" customHeight="1" x14ac:dyDescent="0.3">
      <c r="A33" s="385" t="s">
        <v>348</v>
      </c>
      <c r="B33" s="384" t="s">
        <v>347</v>
      </c>
      <c r="C33" s="387"/>
      <c r="D33" s="386"/>
      <c r="E33" s="386"/>
      <c r="F33" s="386"/>
      <c r="G33" s="386"/>
      <c r="H33" s="386"/>
      <c r="I33" s="386"/>
      <c r="J33" s="386"/>
    </row>
    <row r="34" spans="1:10" ht="22.5" customHeight="1" x14ac:dyDescent="0.3">
      <c r="A34" s="385"/>
      <c r="B34" s="384" t="s">
        <v>346</v>
      </c>
      <c r="C34" s="387"/>
      <c r="D34" s="386"/>
      <c r="E34" s="386"/>
      <c r="F34" s="386"/>
      <c r="G34" s="386"/>
      <c r="H34" s="386"/>
      <c r="I34" s="386"/>
      <c r="J34" s="386"/>
    </row>
    <row r="35" spans="1:10" x14ac:dyDescent="0.3">
      <c r="A35" s="385"/>
      <c r="B35" s="384" t="s">
        <v>345</v>
      </c>
      <c r="C35" s="381"/>
    </row>
    <row r="36" spans="1:10" ht="27.75" customHeight="1" x14ac:dyDescent="0.3">
      <c r="A36" s="385"/>
      <c r="B36" s="384" t="s">
        <v>344</v>
      </c>
      <c r="C36" s="381"/>
    </row>
    <row r="37" spans="1:10" ht="42" customHeight="1" x14ac:dyDescent="0.3">
      <c r="A37" s="383" t="s">
        <v>343</v>
      </c>
      <c r="B37" s="382" t="s">
        <v>342</v>
      </c>
      <c r="C37" s="381"/>
    </row>
    <row r="38" spans="1:10" ht="57.75" customHeight="1" x14ac:dyDescent="0.3">
      <c r="A38" s="383" t="s">
        <v>341</v>
      </c>
      <c r="B38" s="382" t="s">
        <v>340</v>
      </c>
      <c r="C38" s="381"/>
    </row>
    <row r="39" spans="1:10" x14ac:dyDescent="0.3">
      <c r="A39" s="383"/>
      <c r="B39" s="382" t="s">
        <v>339</v>
      </c>
      <c r="C39" s="381"/>
    </row>
    <row r="40" spans="1:10" x14ac:dyDescent="0.3">
      <c r="A40" s="383"/>
      <c r="B40" s="382" t="s">
        <v>338</v>
      </c>
      <c r="C40" s="381"/>
    </row>
    <row r="41" spans="1:10" ht="29.25" customHeight="1" x14ac:dyDescent="0.3">
      <c r="A41" s="383"/>
      <c r="B41" s="382" t="s">
        <v>337</v>
      </c>
      <c r="C41" s="381"/>
    </row>
    <row r="42" spans="1:10" s="377" customFormat="1" ht="40.5" customHeight="1" x14ac:dyDescent="0.3">
      <c r="A42" s="380">
        <v>3</v>
      </c>
      <c r="B42" s="379" t="s">
        <v>336</v>
      </c>
      <c r="C42" s="378">
        <v>0</v>
      </c>
    </row>
  </sheetData>
  <mergeCells count="1">
    <mergeCell ref="A6:C6"/>
  </mergeCells>
  <pageMargins left="0.11811023622047245" right="0" top="0" bottom="0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Прил.2</vt:lpstr>
      <vt:lpstr>Прил.3</vt:lpstr>
      <vt:lpstr>Прил.4</vt:lpstr>
      <vt:lpstr>Прил.5</vt:lpstr>
      <vt:lpstr>Прил.6</vt:lpstr>
      <vt:lpstr>Прил.7</vt:lpstr>
      <vt:lpstr>Прил.8</vt:lpstr>
      <vt:lpstr>Прил.9</vt:lpstr>
      <vt:lpstr>Прил.9!Заголовки_для_печати</vt:lpstr>
      <vt:lpstr>Прил.9!Область_печати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Петровна</dc:creator>
  <cp:lastModifiedBy>Пользователь Windows</cp:lastModifiedBy>
  <cp:lastPrinted>2023-12-19T12:08:06Z</cp:lastPrinted>
  <dcterms:created xsi:type="dcterms:W3CDTF">2017-01-12T04:27:35Z</dcterms:created>
  <dcterms:modified xsi:type="dcterms:W3CDTF">2024-11-26T06:27:44Z</dcterms:modified>
</cp:coreProperties>
</file>