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На сайт\№ 201Приложения\"/>
    </mc:Choice>
  </mc:AlternateContent>
  <bookViews>
    <workbookView xWindow="0" yWindow="0" windowWidth="20490" windowHeight="7755" activeTab="3"/>
  </bookViews>
  <sheets>
    <sheet name="прил 1" sheetId="5" r:id="rId1"/>
    <sheet name="прил 2" sheetId="6" r:id="rId2"/>
    <sheet name="прил 3" sheetId="8" r:id="rId3"/>
    <sheet name="прил 4" sheetId="10" r:id="rId4"/>
    <sheet name="прил 5" sheetId="7" r:id="rId5"/>
  </sheets>
  <calcPr calcId="152511" refMode="R1C1"/>
</workbook>
</file>

<file path=xl/calcChain.xml><?xml version="1.0" encoding="utf-8"?>
<calcChain xmlns="http://schemas.openxmlformats.org/spreadsheetml/2006/main">
  <c r="Q109" i="10" l="1"/>
  <c r="P109" i="10"/>
  <c r="O109" i="10"/>
  <c r="N109" i="10"/>
  <c r="Q108" i="10"/>
  <c r="P108" i="10"/>
  <c r="O108" i="10"/>
  <c r="N108" i="10"/>
  <c r="N107" i="10" s="1"/>
  <c r="N106" i="10" s="1"/>
  <c r="N105" i="10" s="1"/>
  <c r="N104" i="10" s="1"/>
  <c r="Q107" i="10"/>
  <c r="P107" i="10"/>
  <c r="O107" i="10"/>
  <c r="Q106" i="10"/>
  <c r="P106" i="10"/>
  <c r="O106" i="10"/>
  <c r="Q105" i="10"/>
  <c r="P105" i="10"/>
  <c r="O105" i="10"/>
  <c r="Q104" i="10"/>
  <c r="P104" i="10"/>
  <c r="O104" i="10"/>
  <c r="Q102" i="10"/>
  <c r="P102" i="10"/>
  <c r="O102" i="10"/>
  <c r="N102" i="10"/>
  <c r="N101" i="10" s="1"/>
  <c r="N100" i="10" s="1"/>
  <c r="Q101" i="10"/>
  <c r="P101" i="10"/>
  <c r="O101" i="10"/>
  <c r="Q100" i="10"/>
  <c r="P100" i="10"/>
  <c r="O100" i="10"/>
  <c r="Q98" i="10"/>
  <c r="P98" i="10"/>
  <c r="O98" i="10"/>
  <c r="N98" i="10"/>
  <c r="L98" i="10"/>
  <c r="Q96" i="10"/>
  <c r="P96" i="10"/>
  <c r="O96" i="10"/>
  <c r="N96" i="10"/>
  <c r="Q94" i="10"/>
  <c r="P94" i="10"/>
  <c r="P93" i="10" s="1"/>
  <c r="O94" i="10"/>
  <c r="O93" i="10" s="1"/>
  <c r="Q93" i="10"/>
  <c r="N93" i="10"/>
  <c r="N92" i="10" s="1"/>
  <c r="N91" i="10" s="1"/>
  <c r="N90" i="10" s="1"/>
  <c r="N89" i="10" s="1"/>
  <c r="Q92" i="10"/>
  <c r="Q91" i="10"/>
  <c r="Q90" i="10"/>
  <c r="Q89" i="10"/>
  <c r="Q87" i="10"/>
  <c r="P87" i="10"/>
  <c r="O87" i="10"/>
  <c r="N87" i="10"/>
  <c r="N86" i="10" s="1"/>
  <c r="N85" i="10" s="1"/>
  <c r="N84" i="10" s="1"/>
  <c r="N83" i="10" s="1"/>
  <c r="N82" i="10" s="1"/>
  <c r="Q86" i="10"/>
  <c r="P86" i="10"/>
  <c r="O86" i="10"/>
  <c r="Q85" i="10"/>
  <c r="P85" i="10"/>
  <c r="O85" i="10"/>
  <c r="Q84" i="10"/>
  <c r="P84" i="10"/>
  <c r="O84" i="10"/>
  <c r="Q83" i="10"/>
  <c r="P83" i="10"/>
  <c r="O83" i="10"/>
  <c r="Q82" i="10"/>
  <c r="P82" i="10"/>
  <c r="O82" i="10"/>
  <c r="O80" i="10"/>
  <c r="O79" i="10" s="1"/>
  <c r="O78" i="10" s="1"/>
  <c r="O77" i="10" s="1"/>
  <c r="N80" i="10"/>
  <c r="N79" i="10"/>
  <c r="N78" i="10" s="1"/>
  <c r="N77" i="10" s="1"/>
  <c r="Q75" i="10"/>
  <c r="P75" i="10"/>
  <c r="O75" i="10"/>
  <c r="O74" i="10" s="1"/>
  <c r="O73" i="10" s="1"/>
  <c r="O72" i="10" s="1"/>
  <c r="O71" i="10" s="1"/>
  <c r="Q74" i="10"/>
  <c r="Q72" i="10" s="1"/>
  <c r="Q71" i="10" s="1"/>
  <c r="Q70" i="10" s="1"/>
  <c r="P74" i="10"/>
  <c r="P72" i="10" s="1"/>
  <c r="P71" i="10" s="1"/>
  <c r="P70" i="10" s="1"/>
  <c r="P73" i="10"/>
  <c r="N71" i="10"/>
  <c r="N70" i="10"/>
  <c r="Q68" i="10"/>
  <c r="P68" i="10"/>
  <c r="O68" i="10"/>
  <c r="N68" i="10"/>
  <c r="N67" i="10" s="1"/>
  <c r="N66" i="10" s="1"/>
  <c r="N65" i="10" s="1"/>
  <c r="N64" i="10" s="1"/>
  <c r="Q67" i="10"/>
  <c r="P67" i="10"/>
  <c r="O67" i="10"/>
  <c r="Q66" i="10"/>
  <c r="P66" i="10"/>
  <c r="O66" i="10"/>
  <c r="Q65" i="10"/>
  <c r="P65" i="10"/>
  <c r="O65" i="10"/>
  <c r="Q64" i="10"/>
  <c r="P64" i="10"/>
  <c r="O64" i="10"/>
  <c r="Q62" i="10"/>
  <c r="P62" i="10"/>
  <c r="O62" i="10"/>
  <c r="N62" i="10"/>
  <c r="N61" i="10" s="1"/>
  <c r="N60" i="10" s="1"/>
  <c r="N59" i="10" s="1"/>
  <c r="N58" i="10" s="1"/>
  <c r="N57" i="10" s="1"/>
  <c r="Q61" i="10"/>
  <c r="P61" i="10"/>
  <c r="O61" i="10"/>
  <c r="Q60" i="10"/>
  <c r="P60" i="10"/>
  <c r="O60" i="10"/>
  <c r="Q59" i="10"/>
  <c r="P59" i="10"/>
  <c r="O59" i="10"/>
  <c r="Q58" i="10"/>
  <c r="P58" i="10"/>
  <c r="O58" i="10"/>
  <c r="Q57" i="10"/>
  <c r="P57" i="10"/>
  <c r="O57" i="10"/>
  <c r="Q54" i="10"/>
  <c r="P54" i="10"/>
  <c r="O54" i="10"/>
  <c r="N54" i="10"/>
  <c r="N53" i="10" s="1"/>
  <c r="N52" i="10" s="1"/>
  <c r="N51" i="10" s="1"/>
  <c r="N50" i="10" s="1"/>
  <c r="N49" i="10" s="1"/>
  <c r="Q53" i="10"/>
  <c r="P53" i="10"/>
  <c r="O53" i="10"/>
  <c r="Q52" i="10"/>
  <c r="P52" i="10"/>
  <c r="O52" i="10"/>
  <c r="Q51" i="10"/>
  <c r="P51" i="10"/>
  <c r="O51" i="10"/>
  <c r="Q50" i="10"/>
  <c r="P50" i="10"/>
  <c r="O50" i="10"/>
  <c r="Q49" i="10"/>
  <c r="P49" i="10"/>
  <c r="O49" i="10"/>
  <c r="Q47" i="10"/>
  <c r="P47" i="10"/>
  <c r="O47" i="10"/>
  <c r="Q46" i="10"/>
  <c r="Q45" i="10" s="1"/>
  <c r="P46" i="10"/>
  <c r="O46" i="10"/>
  <c r="P45" i="10"/>
  <c r="O45" i="10"/>
  <c r="Q44" i="10"/>
  <c r="P44" i="10"/>
  <c r="O44" i="10"/>
  <c r="Q43" i="10"/>
  <c r="P43" i="10"/>
  <c r="O43" i="10"/>
  <c r="Q41" i="10"/>
  <c r="Q39" i="10" s="1"/>
  <c r="Q38" i="10" s="1"/>
  <c r="P41" i="10"/>
  <c r="O41" i="10"/>
  <c r="P40" i="10"/>
  <c r="O40" i="10"/>
  <c r="P39" i="10"/>
  <c r="P38" i="10" s="1"/>
  <c r="O39" i="10"/>
  <c r="O38" i="10" s="1"/>
  <c r="Q36" i="10"/>
  <c r="P36" i="10"/>
  <c r="O36" i="10"/>
  <c r="L36" i="10"/>
  <c r="Q35" i="10"/>
  <c r="Q33" i="10" s="1"/>
  <c r="Q32" i="10" s="1"/>
  <c r="P35" i="10"/>
  <c r="O35" i="10"/>
  <c r="P34" i="10"/>
  <c r="O34" i="10"/>
  <c r="P33" i="10"/>
  <c r="P32" i="10" s="1"/>
  <c r="O33" i="10"/>
  <c r="O32" i="10" s="1"/>
  <c r="Q30" i="10"/>
  <c r="P30" i="10"/>
  <c r="O30" i="10"/>
  <c r="Q28" i="10"/>
  <c r="Q21" i="10" s="1"/>
  <c r="P28" i="10"/>
  <c r="O28" i="10"/>
  <c r="Q26" i="10"/>
  <c r="P26" i="10"/>
  <c r="P21" i="10" s="1"/>
  <c r="O26" i="10"/>
  <c r="O21" i="10" s="1"/>
  <c r="Q22" i="10"/>
  <c r="P22" i="10"/>
  <c r="O22" i="10"/>
  <c r="N22" i="10"/>
  <c r="N21" i="10" s="1"/>
  <c r="N20" i="10" s="1"/>
  <c r="N19" i="10" s="1"/>
  <c r="N18" i="10" s="1"/>
  <c r="Q16" i="10"/>
  <c r="P16" i="10"/>
  <c r="O16" i="10"/>
  <c r="N16" i="10"/>
  <c r="Q15" i="10"/>
  <c r="P15" i="10"/>
  <c r="O15" i="10"/>
  <c r="N15" i="10"/>
  <c r="N14" i="10" s="1"/>
  <c r="N13" i="10" s="1"/>
  <c r="N12" i="10" s="1"/>
  <c r="N11" i="10" s="1"/>
  <c r="N111" i="10" s="1"/>
  <c r="Q14" i="10"/>
  <c r="P14" i="10"/>
  <c r="O14" i="10"/>
  <c r="Q13" i="10"/>
  <c r="P13" i="10"/>
  <c r="O13" i="10"/>
  <c r="Q12" i="10"/>
  <c r="P12" i="10"/>
  <c r="O12" i="10"/>
  <c r="Q29" i="8"/>
  <c r="P29" i="8"/>
  <c r="O29" i="8"/>
  <c r="N29" i="8"/>
  <c r="Q27" i="8"/>
  <c r="P27" i="8"/>
  <c r="O27" i="8"/>
  <c r="N27" i="8"/>
  <c r="Q25" i="8"/>
  <c r="P25" i="8"/>
  <c r="O25" i="8"/>
  <c r="N25" i="8"/>
  <c r="Q22" i="8"/>
  <c r="P22" i="8"/>
  <c r="O22" i="8"/>
  <c r="N22" i="8"/>
  <c r="Q19" i="8"/>
  <c r="P19" i="8"/>
  <c r="O19" i="8"/>
  <c r="N19" i="8"/>
  <c r="Q17" i="8"/>
  <c r="P17" i="8"/>
  <c r="O17" i="8"/>
  <c r="N17" i="8"/>
  <c r="Q11" i="8"/>
  <c r="Q31" i="8" s="1"/>
  <c r="P11" i="8"/>
  <c r="P31" i="8" s="1"/>
  <c r="O11" i="8"/>
  <c r="O31" i="8" s="1"/>
  <c r="N11" i="8"/>
  <c r="N31" i="8" s="1"/>
  <c r="P20" i="10" l="1"/>
  <c r="P19" i="10"/>
  <c r="P18" i="10" s="1"/>
  <c r="P11" i="10" s="1"/>
  <c r="Q20" i="10"/>
  <c r="Q19" i="10"/>
  <c r="Q18" i="10" s="1"/>
  <c r="Q11" i="10" s="1"/>
  <c r="Q111" i="10" s="1"/>
  <c r="O92" i="10"/>
  <c r="O91" i="10"/>
  <c r="O90" i="10" s="1"/>
  <c r="O89" i="10" s="1"/>
  <c r="O20" i="10"/>
  <c r="O19" i="10"/>
  <c r="O18" i="10" s="1"/>
  <c r="O11" i="10" s="1"/>
  <c r="O111" i="10" s="1"/>
  <c r="O70" i="10"/>
  <c r="P92" i="10"/>
  <c r="P91" i="10"/>
  <c r="P90" i="10" s="1"/>
  <c r="P89" i="10" s="1"/>
  <c r="Q34" i="10"/>
  <c r="Q40" i="10"/>
  <c r="Q73" i="10"/>
  <c r="P111" i="10" l="1"/>
  <c r="Y19" i="7" l="1"/>
  <c r="Y18" i="7" s="1"/>
  <c r="Y17" i="7" s="1"/>
  <c r="Y16" i="7" s="1"/>
  <c r="Y15" i="7" s="1"/>
  <c r="Y14" i="7" s="1"/>
  <c r="Z19" i="7"/>
  <c r="Z18" i="7" s="1"/>
  <c r="Z17" i="7" s="1"/>
  <c r="AA19" i="7"/>
  <c r="AA18" i="7" s="1"/>
  <c r="AA17" i="7" s="1"/>
  <c r="AB19" i="7"/>
  <c r="AB18" i="7" s="1"/>
  <c r="AB17" i="7" s="1"/>
  <c r="Y27" i="7"/>
  <c r="Y26" i="7" s="1"/>
  <c r="Y25" i="7" s="1"/>
  <c r="Y24" i="7" s="1"/>
  <c r="Y23" i="7" s="1"/>
  <c r="Y22" i="7" s="1"/>
  <c r="Z27" i="7"/>
  <c r="Z26" i="7" s="1"/>
  <c r="Z25" i="7" s="1"/>
  <c r="AA27" i="7"/>
  <c r="AA26" i="7" s="1"/>
  <c r="AA25" i="7" s="1"/>
  <c r="AB27" i="7"/>
  <c r="AB26" i="7" s="1"/>
  <c r="AB25" i="7" s="1"/>
  <c r="Y31" i="7"/>
  <c r="Z31" i="7"/>
  <c r="AA31" i="7"/>
  <c r="AB31" i="7"/>
  <c r="Y34" i="7"/>
  <c r="Z34" i="7"/>
  <c r="AA34" i="7"/>
  <c r="AB34" i="7"/>
  <c r="Y37" i="7"/>
  <c r="Z37" i="7"/>
  <c r="AA37" i="7"/>
  <c r="AB37" i="7"/>
  <c r="Y39" i="7"/>
  <c r="Z39" i="7"/>
  <c r="AA39" i="7"/>
  <c r="AB39" i="7"/>
  <c r="Y41" i="7"/>
  <c r="Z41" i="7"/>
  <c r="AA41" i="7"/>
  <c r="AB41" i="7"/>
  <c r="Y47" i="7"/>
  <c r="Y46" i="7" s="1"/>
  <c r="Y45" i="7" s="1"/>
  <c r="Y44" i="7" s="1"/>
  <c r="Y43" i="7" s="1"/>
  <c r="Z47" i="7"/>
  <c r="Z46" i="7" s="1"/>
  <c r="AA47" i="7"/>
  <c r="AA46" i="7" s="1"/>
  <c r="AB47" i="7"/>
  <c r="AB46" i="7" s="1"/>
  <c r="Z50" i="7"/>
  <c r="Z49" i="7" s="1"/>
  <c r="AA51" i="7"/>
  <c r="AB51" i="7"/>
  <c r="Y52" i="7"/>
  <c r="Y51" i="7" s="1"/>
  <c r="Y50" i="7" s="1"/>
  <c r="Y49" i="7" s="1"/>
  <c r="Z52" i="7"/>
  <c r="Z51" i="7" s="1"/>
  <c r="Y59" i="7"/>
  <c r="Y58" i="7" s="1"/>
  <c r="Y57" i="7" s="1"/>
  <c r="Y56" i="7" s="1"/>
  <c r="Y55" i="7" s="1"/>
  <c r="Y54" i="7" s="1"/>
  <c r="Z59" i="7"/>
  <c r="Z58" i="7" s="1"/>
  <c r="AA59" i="7"/>
  <c r="AA58" i="7" s="1"/>
  <c r="AB59" i="7"/>
  <c r="AB58" i="7" s="1"/>
  <c r="Y67" i="7"/>
  <c r="Y66" i="7" s="1"/>
  <c r="Y65" i="7" s="1"/>
  <c r="Y64" i="7" s="1"/>
  <c r="Y63" i="7" s="1"/>
  <c r="Y62" i="7" s="1"/>
  <c r="Y61" i="7" s="1"/>
  <c r="Z67" i="7"/>
  <c r="Z66" i="7" s="1"/>
  <c r="Z65" i="7" s="1"/>
  <c r="AA67" i="7"/>
  <c r="AA66" i="7" s="1"/>
  <c r="AA65" i="7" s="1"/>
  <c r="AB67" i="7"/>
  <c r="AB66" i="7" s="1"/>
  <c r="AB65" i="7" s="1"/>
  <c r="Y70" i="7"/>
  <c r="Z70" i="7"/>
  <c r="AA70" i="7"/>
  <c r="AB70" i="7"/>
  <c r="Y78" i="7"/>
  <c r="Y77" i="7" s="1"/>
  <c r="Y76" i="7" s="1"/>
  <c r="Y75" i="7" s="1"/>
  <c r="Y74" i="7" s="1"/>
  <c r="Z78" i="7"/>
  <c r="Z77" i="7" s="1"/>
  <c r="Z76" i="7" s="1"/>
  <c r="AA78" i="7"/>
  <c r="AA77" i="7" s="1"/>
  <c r="AA76" i="7" s="1"/>
  <c r="AB78" i="7"/>
  <c r="AB77" i="7" s="1"/>
  <c r="AB76" i="7" s="1"/>
  <c r="Y85" i="7"/>
  <c r="Y84" i="7" s="1"/>
  <c r="Y83" i="7" s="1"/>
  <c r="Y82" i="7" s="1"/>
  <c r="Y81" i="7" s="1"/>
  <c r="Y80" i="7" s="1"/>
  <c r="Z85" i="7"/>
  <c r="Z84" i="7" s="1"/>
  <c r="Z83" i="7" s="1"/>
  <c r="Z82" i="7" s="1"/>
  <c r="Z81" i="7" s="1"/>
  <c r="Z80" i="7" s="1"/>
  <c r="AA85" i="7"/>
  <c r="AA84" i="7" s="1"/>
  <c r="AA83" i="7" s="1"/>
  <c r="AA82" i="7" s="1"/>
  <c r="AA81" i="7" s="1"/>
  <c r="AA80" i="7" s="1"/>
  <c r="AB85" i="7"/>
  <c r="AB84" i="7" s="1"/>
  <c r="AB83" i="7" s="1"/>
  <c r="AB82" i="7" s="1"/>
  <c r="AB81" i="7" s="1"/>
  <c r="AB80" i="7" s="1"/>
  <c r="Z93" i="7"/>
  <c r="Z92" i="7" s="1"/>
  <c r="Z91" i="7" s="1"/>
  <c r="AA93" i="7"/>
  <c r="AA92" i="7" s="1"/>
  <c r="AA91" i="7" s="1"/>
  <c r="AB93" i="7"/>
  <c r="AB92" i="7" s="1"/>
  <c r="AB91" i="7" s="1"/>
  <c r="Y94" i="7"/>
  <c r="Y93" i="7" s="1"/>
  <c r="Y92" i="7" s="1"/>
  <c r="Y91" i="7" s="1"/>
  <c r="Y90" i="7" s="1"/>
  <c r="Y89" i="7" s="1"/>
  <c r="Y88" i="7" s="1"/>
  <c r="Y87" i="7" s="1"/>
  <c r="AA96" i="7"/>
  <c r="AB96" i="7"/>
  <c r="Y99" i="7"/>
  <c r="Y98" i="7" s="1"/>
  <c r="Y97" i="7" s="1"/>
  <c r="Y96" i="7" s="1"/>
  <c r="Z99" i="7"/>
  <c r="Z98" i="7" s="1"/>
  <c r="Z97" i="7" s="1"/>
  <c r="Z96" i="7" s="1"/>
  <c r="AA106" i="7"/>
  <c r="AA105" i="7" s="1"/>
  <c r="Y107" i="7"/>
  <c r="Y106" i="7" s="1"/>
  <c r="Y105" i="7" s="1"/>
  <c r="Y104" i="7" s="1"/>
  <c r="Y103" i="7" s="1"/>
  <c r="Y102" i="7" s="1"/>
  <c r="Y101" i="7" s="1"/>
  <c r="Z107" i="7"/>
  <c r="Z106" i="7" s="1"/>
  <c r="Z105" i="7" s="1"/>
  <c r="AA107" i="7"/>
  <c r="AB107" i="7"/>
  <c r="AB106" i="7" s="1"/>
  <c r="AB105" i="7" s="1"/>
  <c r="O114" i="7"/>
  <c r="Y114" i="7"/>
  <c r="Z114" i="7"/>
  <c r="AA114" i="7"/>
  <c r="AB114" i="7"/>
  <c r="AB113" i="7" s="1"/>
  <c r="Y117" i="7"/>
  <c r="Y116" i="7" s="1"/>
  <c r="Z117" i="7"/>
  <c r="Z116" i="7" s="1"/>
  <c r="AA117" i="7"/>
  <c r="AA116" i="7" s="1"/>
  <c r="AA113" i="7" s="1"/>
  <c r="AB117" i="7"/>
  <c r="AB116" i="7" s="1"/>
  <c r="O120" i="7"/>
  <c r="Y120" i="7"/>
  <c r="Z120" i="7"/>
  <c r="AA120" i="7"/>
  <c r="AB120" i="7"/>
  <c r="Y123" i="7"/>
  <c r="Y122" i="7" s="1"/>
  <c r="Z123" i="7"/>
  <c r="Z122" i="7" s="1"/>
  <c r="AA123" i="7"/>
  <c r="AA122" i="7" s="1"/>
  <c r="AB123" i="7"/>
  <c r="AB122" i="7" s="1"/>
  <c r="Y131" i="7"/>
  <c r="Y130" i="7" s="1"/>
  <c r="Y129" i="7" s="1"/>
  <c r="Y128" i="7" s="1"/>
  <c r="Y127" i="7" s="1"/>
  <c r="Y126" i="7" s="1"/>
  <c r="Y125" i="7" s="1"/>
  <c r="Z131" i="7"/>
  <c r="Z130" i="7" s="1"/>
  <c r="Z129" i="7" s="1"/>
  <c r="AA131" i="7"/>
  <c r="AA130" i="7" s="1"/>
  <c r="AA129" i="7" s="1"/>
  <c r="AB131" i="7"/>
  <c r="AB130" i="7" s="1"/>
  <c r="AB129" i="7" s="1"/>
  <c r="AA111" i="7" l="1"/>
  <c r="AA112" i="7"/>
  <c r="AA110" i="7"/>
  <c r="AA109" i="7" s="1"/>
  <c r="AA102" i="7"/>
  <c r="AA101" i="7" s="1"/>
  <c r="AA103" i="7"/>
  <c r="AA104" i="7"/>
  <c r="AA126" i="7"/>
  <c r="AA125" i="7" s="1"/>
  <c r="AA127" i="7"/>
  <c r="AA128" i="7"/>
  <c r="Z102" i="7"/>
  <c r="Z101" i="7" s="1"/>
  <c r="Z103" i="7"/>
  <c r="Z104" i="7"/>
  <c r="AA55" i="7"/>
  <c r="AA54" i="7" s="1"/>
  <c r="AA57" i="7"/>
  <c r="AA56" i="7" s="1"/>
  <c r="AB23" i="7"/>
  <c r="AB22" i="7"/>
  <c r="AB24" i="7"/>
  <c r="Z126" i="7"/>
  <c r="Z125" i="7" s="1"/>
  <c r="Z127" i="7"/>
  <c r="Z128" i="7"/>
  <c r="AA22" i="7"/>
  <c r="AA23" i="7"/>
  <c r="AA24" i="7"/>
  <c r="AB102" i="7"/>
  <c r="AB101" i="7" s="1"/>
  <c r="AB103" i="7"/>
  <c r="AB104" i="7"/>
  <c r="AB110" i="7"/>
  <c r="AB109" i="7" s="1"/>
  <c r="AB111" i="7"/>
  <c r="AB112" i="7"/>
  <c r="AB88" i="7"/>
  <c r="AB87" i="7" s="1"/>
  <c r="AB89" i="7"/>
  <c r="AB90" i="7"/>
  <c r="AA73" i="7"/>
  <c r="AA72" i="7" s="1"/>
  <c r="AA74" i="7"/>
  <c r="AA75" i="7"/>
  <c r="AA62" i="7"/>
  <c r="AA61" i="7" s="1"/>
  <c r="AA63" i="7"/>
  <c r="AA64" i="7"/>
  <c r="AB44" i="7"/>
  <c r="AB45" i="7"/>
  <c r="AB43" i="7"/>
  <c r="AB14" i="7"/>
  <c r="AB16" i="7"/>
  <c r="AB15" i="7"/>
  <c r="AA88" i="7"/>
  <c r="AA87" i="7" s="1"/>
  <c r="AA89" i="7"/>
  <c r="AA90" i="7"/>
  <c r="Z73" i="7"/>
  <c r="Z72" i="7" s="1"/>
  <c r="Z74" i="7"/>
  <c r="Z75" i="7"/>
  <c r="Z64" i="7"/>
  <c r="Z63" i="7"/>
  <c r="Z62" i="7"/>
  <c r="Z61" i="7" s="1"/>
  <c r="Z57" i="7"/>
  <c r="Z56" i="7" s="1"/>
  <c r="Z55" i="7"/>
  <c r="Z54" i="7" s="1"/>
  <c r="AA43" i="7"/>
  <c r="AA44" i="7"/>
  <c r="AA45" i="7"/>
  <c r="AA14" i="7"/>
  <c r="AA15" i="7"/>
  <c r="AA16" i="7"/>
  <c r="Y113" i="7"/>
  <c r="Y112" i="7" s="1"/>
  <c r="Y111" i="7" s="1"/>
  <c r="Y110" i="7" s="1"/>
  <c r="Y109" i="7" s="1"/>
  <c r="Z113" i="7"/>
  <c r="Z89" i="7"/>
  <c r="Z88" i="7" s="1"/>
  <c r="Z87" i="7" s="1"/>
  <c r="Z90" i="7"/>
  <c r="Y73" i="7"/>
  <c r="Y72" i="7" s="1"/>
  <c r="Z43" i="7"/>
  <c r="Z44" i="7"/>
  <c r="Z45" i="7"/>
  <c r="Z22" i="7"/>
  <c r="Z23" i="7"/>
  <c r="Z24" i="7"/>
  <c r="Z14" i="7"/>
  <c r="Z15" i="7"/>
  <c r="Z16" i="7"/>
  <c r="AB126" i="7"/>
  <c r="AB125" i="7" s="1"/>
  <c r="AB127" i="7"/>
  <c r="AB128" i="7"/>
  <c r="AB73" i="7"/>
  <c r="AB72" i="7" s="1"/>
  <c r="AB74" i="7"/>
  <c r="AB75" i="7"/>
  <c r="AB62" i="7"/>
  <c r="AB61" i="7" s="1"/>
  <c r="AB63" i="7"/>
  <c r="AB64" i="7"/>
  <c r="AB55" i="7"/>
  <c r="AB54" i="7" s="1"/>
  <c r="AB57" i="7"/>
  <c r="AB56" i="7" s="1"/>
  <c r="Y13" i="7"/>
  <c r="Y12" i="7" s="1"/>
  <c r="E67" i="6"/>
  <c r="E66" i="6" s="1"/>
  <c r="D67" i="6"/>
  <c r="G64" i="6"/>
  <c r="G63" i="6" s="1"/>
  <c r="F64" i="6"/>
  <c r="E64" i="6"/>
  <c r="D64" i="6"/>
  <c r="F63" i="6"/>
  <c r="E63" i="6"/>
  <c r="D63" i="6"/>
  <c r="E61" i="6"/>
  <c r="D61" i="6"/>
  <c r="G59" i="6"/>
  <c r="F59" i="6"/>
  <c r="E59" i="6"/>
  <c r="E56" i="6" s="1"/>
  <c r="E55" i="6" s="1"/>
  <c r="E54" i="6" s="1"/>
  <c r="G57" i="6"/>
  <c r="F57" i="6"/>
  <c r="E57" i="6"/>
  <c r="G56" i="6"/>
  <c r="G55" i="6" s="1"/>
  <c r="G54" i="6" s="1"/>
  <c r="F56" i="6"/>
  <c r="F55" i="6"/>
  <c r="F54" i="6" s="1"/>
  <c r="D55" i="6"/>
  <c r="D54" i="6"/>
  <c r="E52" i="6"/>
  <c r="D52" i="6"/>
  <c r="D51" i="6" s="1"/>
  <c r="D50" i="6" s="1"/>
  <c r="D12" i="6" s="1"/>
  <c r="D11" i="6" s="1"/>
  <c r="E51" i="6"/>
  <c r="E50" i="6" s="1"/>
  <c r="G48" i="6"/>
  <c r="F48" i="6"/>
  <c r="E48" i="6"/>
  <c r="G47" i="6"/>
  <c r="G46" i="6" s="1"/>
  <c r="F47" i="6"/>
  <c r="E47" i="6"/>
  <c r="F46" i="6"/>
  <c r="E46" i="6"/>
  <c r="G44" i="6"/>
  <c r="F44" i="6"/>
  <c r="E44" i="6"/>
  <c r="E43" i="6" s="1"/>
  <c r="E39" i="6" s="1"/>
  <c r="E35" i="6" s="1"/>
  <c r="G43" i="6"/>
  <c r="F43" i="6"/>
  <c r="G41" i="6"/>
  <c r="G40" i="6" s="1"/>
  <c r="G39" i="6" s="1"/>
  <c r="F41" i="6"/>
  <c r="E41" i="6"/>
  <c r="F40" i="6"/>
  <c r="F39" i="6" s="1"/>
  <c r="F35" i="6" s="1"/>
  <c r="E40" i="6"/>
  <c r="G37" i="6"/>
  <c r="F37" i="6"/>
  <c r="E37" i="6"/>
  <c r="G36" i="6"/>
  <c r="G35" i="6" s="1"/>
  <c r="F36" i="6"/>
  <c r="E36" i="6"/>
  <c r="G33" i="6"/>
  <c r="F33" i="6"/>
  <c r="E33" i="6"/>
  <c r="E32" i="6" s="1"/>
  <c r="D33" i="6"/>
  <c r="G32" i="6"/>
  <c r="F32" i="6"/>
  <c r="D32" i="6"/>
  <c r="G30" i="6"/>
  <c r="F30" i="6"/>
  <c r="E30" i="6"/>
  <c r="E29" i="6" s="1"/>
  <c r="E28" i="6" s="1"/>
  <c r="D30" i="6"/>
  <c r="G29" i="6"/>
  <c r="F29" i="6"/>
  <c r="D29" i="6"/>
  <c r="G28" i="6"/>
  <c r="F28" i="6"/>
  <c r="D28" i="6"/>
  <c r="G27" i="6"/>
  <c r="F27" i="6"/>
  <c r="D27" i="6"/>
  <c r="G25" i="6"/>
  <c r="F25" i="6"/>
  <c r="E25" i="6"/>
  <c r="G23" i="6"/>
  <c r="F23" i="6"/>
  <c r="E23" i="6"/>
  <c r="G21" i="6"/>
  <c r="G18" i="6" s="1"/>
  <c r="G17" i="6" s="1"/>
  <c r="G12" i="6" s="1"/>
  <c r="G11" i="6" s="1"/>
  <c r="F21" i="6"/>
  <c r="E21" i="6"/>
  <c r="G19" i="6"/>
  <c r="F19" i="6"/>
  <c r="F18" i="6" s="1"/>
  <c r="F17" i="6" s="1"/>
  <c r="F12" i="6" s="1"/>
  <c r="F11" i="6" s="1"/>
  <c r="E19" i="6"/>
  <c r="E18" i="6"/>
  <c r="E17" i="6" s="1"/>
  <c r="G15" i="6"/>
  <c r="F15" i="6"/>
  <c r="E15" i="6"/>
  <c r="D15" i="6"/>
  <c r="E14" i="6"/>
  <c r="D14" i="6"/>
  <c r="G13" i="6"/>
  <c r="F13" i="6"/>
  <c r="E13" i="6"/>
  <c r="D13" i="6"/>
  <c r="Z110" i="7" l="1"/>
  <c r="Z109" i="7" s="1"/>
  <c r="Z111" i="7"/>
  <c r="Z112" i="7"/>
  <c r="AA13" i="7"/>
  <c r="AA12" i="7" s="1"/>
  <c r="AA133" i="7" s="1"/>
  <c r="AB13" i="7"/>
  <c r="AB12" i="7" s="1"/>
  <c r="AB133" i="7" s="1"/>
  <c r="Z13" i="7"/>
  <c r="Z12" i="7" s="1"/>
  <c r="Z133" i="7" s="1"/>
  <c r="E27" i="6"/>
  <c r="E12" i="6" s="1"/>
  <c r="E11" i="6" s="1"/>
  <c r="C21" i="5" l="1"/>
  <c r="C11" i="5"/>
  <c r="E15" i="5"/>
  <c r="E14" i="5" s="1"/>
  <c r="E13" i="5" s="1"/>
  <c r="E19" i="5"/>
  <c r="E18" i="5" s="1"/>
  <c r="E17" i="5" s="1"/>
  <c r="D15" i="5"/>
  <c r="D14" i="5" s="1"/>
  <c r="D13" i="5" s="1"/>
  <c r="D19" i="5"/>
  <c r="D18" i="5" s="1"/>
  <c r="D17" i="5" s="1"/>
  <c r="C19" i="5"/>
  <c r="C18" i="5" s="1"/>
  <c r="C17" i="5" s="1"/>
  <c r="C15" i="5"/>
  <c r="C14" i="5" s="1"/>
  <c r="C13" i="5" s="1"/>
</calcChain>
</file>

<file path=xl/sharedStrings.xml><?xml version="1.0" encoding="utf-8"?>
<sst xmlns="http://schemas.openxmlformats.org/spreadsheetml/2006/main" count="571" uniqueCount="307">
  <si>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</si>
  <si>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</si>
  <si>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</si>
  <si>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</si>
  <si>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</si>
  <si>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</si>
  <si>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</si>
  <si>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</si>
  <si>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</si>
  <si>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</si>
  <si>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</si>
  <si>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</si>
  <si>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</si>
  <si>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</si>
  <si>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</si>
  <si>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</si>
  <si>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</si>
  <si>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</si>
  <si>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Наименование показателя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</si>
  <si>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</si>
  <si>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</si>
  <si>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</si>
  <si>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2024 год</t>
  </si>
  <si>
    <t>(руб.)</t>
  </si>
  <si>
    <t>2025 год</t>
  </si>
  <si>
    <t xml:space="preserve">                             </t>
  </si>
  <si>
    <t>на 2024 год  и на плановый период 2025 и 2026 годов.</t>
  </si>
  <si>
    <t>2026 год</t>
  </si>
  <si>
    <t>Изменение остатков средств на счетах по учету средств бюджетов</t>
  </si>
  <si>
    <t>Код источника финансирования по КИВФ, КИФнФ</t>
  </si>
  <si>
    <t xml:space="preserve">                 Х</t>
  </si>
  <si>
    <t>к решению Совета депутатов</t>
  </si>
  <si>
    <t xml:space="preserve">      </t>
  </si>
  <si>
    <t xml:space="preserve">Источники  финансирования дефицита  бюджета </t>
  </si>
  <si>
    <t>Петровского сельсовета от 28.11.2024</t>
  </si>
  <si>
    <t xml:space="preserve"> № 201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</si>
  <si>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</si>
  <si>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</si>
  <si>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</si>
  <si>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</si>
  <si>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от 28.11.2024 года № 201</t>
  </si>
  <si>
    <t>Поступление доходов в бюджет администрации муниципального образования Петровский сельсовет Саракташского района Оренбургской области по кодам видов доходов, подвидов доходов на 2024 год и на плановый период 2025 и 2026 годов</t>
  </si>
  <si>
    <t>(руб)</t>
  </si>
  <si>
    <t xml:space="preserve">Код дохода по бюджетной классификации   Российской Федерации               </t>
  </si>
  <si>
    <t>Доходы бюджета - ВСЕГО: 
В том числе:</t>
  </si>
  <si>
    <t>Код дохода по бюджетной классификации Российской Федерации</t>
  </si>
  <si>
    <t>изменения</t>
  </si>
  <si>
    <t>НАЛОГОВЫЕ И НЕНАЛОГОВЫЕ ДОХОДЫ</t>
  </si>
  <si>
    <t>X</t>
  </si>
  <si>
    <t>НАЛОГИ НА ПРИБЫЛЬ, ДОХОДЫ</t>
  </si>
  <si>
    <t>000 10000000000000000</t>
  </si>
  <si>
    <t>Налог на доходы физических лиц</t>
  </si>
  <si>
    <t>000 10100000000000000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</si>
  <si>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</si>
  <si>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000 10102000010000110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</si>
  <si>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</si>
  <si>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</si>
  <si>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</si>
  <si>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</si>
  <si>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Акцизы по подакцизным товарам (продукции), производимым на территории Российской Федерации</t>
  </si>
  <si>
    <t>000 10300000000000000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</si>
  <si>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</si>
  <si>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</si>
  <si>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</si>
  <si>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</si>
  <si>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</si>
  <si>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</si>
  <si>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</si>
  <si>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</si>
  <si>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</si>
  <si>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</si>
  <si>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</si>
  <si>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</si>
  <si>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</si>
  <si>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</si>
  <si>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</si>
  <si>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</si>
  <si>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182 10302260010000110</t>
  </si>
  <si>
    <t>НАЛОГИ НА СОВОКУПНЫЙ ДОХОД</t>
  </si>
  <si>
    <t>182 10302261010000110</t>
  </si>
  <si>
    <t>Налог, взимаемый в связи с применением упрощенной системы налогообложения</t>
  </si>
  <si>
    <t>000 10500000000000000</t>
  </si>
  <si>
    <t>Налог, взимаемый с налогоплательщиков, выбравших в качестве объекта налогообложения доходы</t>
  </si>
  <si>
    <t>000 10501000000000110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</si>
  <si>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</si>
  <si>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</si>
  <si>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000 10501021010000110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</si>
  <si>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</si>
  <si>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</si>
  <si>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</t>
  </si>
  <si>
    <t>000 10503000010000110</t>
  </si>
  <si>
    <t xml:space="preserve">Единый сельскохозяйственный налог </t>
  </si>
  <si>
    <t>000 10503010010000110</t>
  </si>
  <si>
    <t>НАЛОГИ НА ИМУЩЕСТВО</t>
  </si>
  <si>
    <t>182 10503010011000110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</si>
  <si>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</si>
  <si>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</t>
  </si>
  <si>
    <t>000 10600000000000000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</si>
  <si>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</si>
  <si>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</si>
  <si>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</si>
  <si>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000 10601030100000110</t>
  </si>
  <si>
    <t>Земельный налог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</si>
  <si>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</si>
  <si>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</si>
  <si>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000 10606000000000110</t>
  </si>
  <si>
    <t>000 10606030000000 110</t>
  </si>
  <si>
    <t>Земельный налог с организаций</t>
  </si>
  <si>
    <t>000 10606033100000 110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</si>
  <si>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</si>
  <si>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</si>
  <si>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182 10606033101000 110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</si>
  <si>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</si>
  <si>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</t>
  </si>
  <si>
    <t>000 10606040000000110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</si>
  <si>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</si>
  <si>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000 10606043100000110</t>
  </si>
  <si>
    <t>182 10606043101000110</t>
  </si>
  <si>
    <t>000 11100000000000000</t>
  </si>
  <si>
    <t>ДОХОДЫ ОТ ИСПОЛЬЗОВАНИЯ ИМУЩЕСТВА, НАХОДЯЩЕГОСЯ В ГОСУДАРТСВЕННОЙ И МУНИЦИПАЛЬНОЙ СОБСТВЕННОСТИ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</si>
  <si>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</si>
  <si>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</si>
  <si>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</si>
  <si>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</si>
  <si>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БЕЗВОЗМЕЗДНЫЕ ПОСТУПЛЕНИЯ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</si>
  <si>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</si>
  <si>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</si>
  <si>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000 11700000000000000</t>
  </si>
  <si>
    <t>ПРОЧИЕ НЕНАЛОГОВЫЕ ДОХОДЫ</t>
  </si>
  <si>
    <t>000 11715000000000150</t>
  </si>
  <si>
    <t>Инициативные платежи</t>
  </si>
  <si>
    <t>13311715030100000150</t>
  </si>
  <si>
    <t>Инициативные платежи, зачисляемые в бюджеты сельских поселений</t>
  </si>
  <si>
    <t>13311715030100016150</t>
  </si>
  <si>
    <t>Инициативные платежи, зачисляемые в бюджеты сельских поселений (культурный бюджет)</t>
  </si>
  <si>
    <t>БЕЗВОЗМЕЗДНЫЕ ПОСТУПЛЕНИЯ ОТ ДРУГИХ БЮДЖЕТОВ БЮДЖЕТНОЙ СИСТЕМЫ РОССИЙСКОЙ ФЕДЕРАЦИИ</t>
  </si>
  <si>
    <t>000 20000000000000000</t>
  </si>
  <si>
    <t>Дотации бюджетам бюджетной системы Российской Федерации</t>
  </si>
  <si>
    <t>000 20200000000000000</t>
  </si>
  <si>
    <t>Дотации бюджетам на поддержку мер по обеспечению сбалансированности бюджетов</t>
  </si>
  <si>
    <t>000 20210000000000150</t>
  </si>
  <si>
    <t>Дотации бюджетам сельских поселений на поддержку мер по обеспечению сбалансированности бюджетов</t>
  </si>
  <si>
    <t>000 20215001000000150</t>
  </si>
  <si>
    <t>Дотации  на выравнивание бюджетной обеспеченности</t>
  </si>
  <si>
    <t>133 20215001100000150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</si>
  <si>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</si>
  <si>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бюджетов муниципальных районов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</si>
  <si>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</si>
  <si>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</si>
  <si>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Субвенции бюджетам бюджетной системы Российской Федерации</t>
  </si>
  <si>
    <t>133 20216001100000150</t>
  </si>
  <si>
    <t>13320219999100000150</t>
  </si>
  <si>
    <t xml:space="preserve">Прочие дотации </t>
  </si>
  <si>
    <t>13320219999000000150</t>
  </si>
  <si>
    <t>Прочие дотации бюджеиам сельских поселений</t>
  </si>
  <si>
    <t>Субвенции бюджетам на осуществление первичного воинского учета на территориях, где отсутствуют военные комиссариаты</t>
  </si>
  <si>
    <t>000 20230000000000150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</si>
  <si>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</si>
  <si>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</si>
  <si>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</si>
  <si>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133 20235118100000150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</si>
  <si>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</si>
  <si>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00020240000000000150</t>
  </si>
  <si>
    <t>Иные межбюджетные трансферты</t>
  </si>
  <si>
    <t>00020249999000000150</t>
  </si>
  <si>
    <t xml:space="preserve">Прочие межбюджетные трансферты, передаваемые бюджетам  </t>
  </si>
  <si>
    <t>13320249999100000150</t>
  </si>
  <si>
    <t>Прочие межбюджетные трансферты, передаваемые бюджетам сельских поселений</t>
  </si>
  <si>
    <t xml:space="preserve"> </t>
  </si>
  <si>
    <t>____________________</t>
  </si>
  <si>
    <t>ИТОГО РАСХОДОВ</t>
  </si>
  <si>
    <t/>
  </si>
  <si>
    <t>Иные пенсии, социальные доплаты к пенсиям</t>
  </si>
  <si>
    <t>Публичные нормативные социальные выплаты гражданам</t>
  </si>
  <si>
    <t>Предоставление пенсии за выслугу лет муниципальным служащим</t>
  </si>
  <si>
    <t xml:space="preserve">Комплекс процессных мероприятий "Обеспечение реализации программы" </t>
  </si>
  <si>
    <t>Комплексы процессных мероприятий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</si>
  <si>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</si>
  <si>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>Пенсионное обеспечение</t>
  </si>
  <si>
    <t>Социальная политика</t>
  </si>
  <si>
    <t>636Р29К010</t>
  </si>
  <si>
    <t>Прочая закупка товаров, работ и услуг</t>
  </si>
  <si>
    <t xml:space="preserve">636Р200000     </t>
  </si>
  <si>
    <t>Иные закупки товаров, работ и услуг для обеспечения государственных (муниципальных) нужд</t>
  </si>
  <si>
    <t>Приоритетные проекты Саракташского района</t>
  </si>
  <si>
    <t>63404Т0090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</si>
  <si>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</si>
  <si>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Закупка энергетических ресурсов</t>
  </si>
  <si>
    <t xml:space="preserve">Прочая закупка товаров, работ и услуг </t>
  </si>
  <si>
    <t>Иные закупки товаров, работ и услуг для обеспечения  государственных (муниципальных) нужд</t>
  </si>
  <si>
    <t>Мероприятия, направленные на развитие культуры на территории муниципального образования поселения</t>
  </si>
  <si>
    <t>540</t>
  </si>
  <si>
    <t>63404Т0080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</si>
  <si>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</si>
  <si>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Комплекс процессных мероприятий "Развитие культуры" 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</si>
  <si>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</si>
  <si>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>Культура</t>
  </si>
  <si>
    <t>КУЛЬТУРА, КИНЕМАТОГРАФИЯ</t>
  </si>
  <si>
    <t xml:space="preserve"> Мероприятия по  благоустройству территории муниципального образования поселения</t>
  </si>
  <si>
    <t>Комплекс процессных мероприятий"Благоустройство территории  Петровского  сельсовета"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</si>
  <si>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</si>
  <si>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>Благоустройство</t>
  </si>
  <si>
    <t>ЖИЛИЩНО-КОММУНАЛЬНОЕ ХОЗЯЙСТВО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</si>
  <si>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пунктов,территориальных зон</t>
  </si>
  <si>
    <t>Комплексы процессных мероприятий "Благоустройство территории Петровского сельсовета"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</si>
  <si>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 Оренбургской области"</t>
  </si>
  <si>
    <t>Другие вопросы в области национальной экономики</t>
  </si>
  <si>
    <t>Содержание и ремонт,  капитальный ремонт автомобильных дорог общего пользования и искусственных сооружений на них</t>
  </si>
  <si>
    <t>Комплекс процессных мероприятий "Развитие дорожного хозяйства"</t>
  </si>
  <si>
    <t>Дорожное хозяйство (дорожные фонды)</t>
  </si>
  <si>
    <t>НАЦИОНАЛЬНАЯ ЭКОНОМИКА</t>
  </si>
  <si>
    <t xml:space="preserve">Меры поддержки добровольных народных дружин </t>
  </si>
  <si>
    <t xml:space="preserve">Комплекс процессных мероприятий "Безопасность" 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</si>
  <si>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</si>
  <si>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Другие вопросы в области национальной безопасности и правоохранительной деятельности</t>
  </si>
  <si>
    <t>Мероприятия по обеспечению пожарной безопасности на территории муниципального образования поселения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</si>
  <si>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</si>
  <si>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</si>
  <si>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</si>
  <si>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</si>
  <si>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>Расходы на выплаты персоналу государственных (муниципальных) органов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</si>
  <si>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</si>
  <si>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Мобилизационная и вневойсковая подготовка</t>
  </si>
  <si>
    <t>НАЦИОНАЛЬНАЯ ОБОРОНА</t>
  </si>
  <si>
    <t>Уплата иных платежей</t>
  </si>
  <si>
    <t>Уплата налогов, сборов и иных платежей</t>
  </si>
  <si>
    <t>Членские взносы в Совет (ассоциацию) муниципальных образований</t>
  </si>
  <si>
    <t>Другие общегосударственные вопросы</t>
  </si>
  <si>
    <t>Резервные средства</t>
  </si>
  <si>
    <t>Создание и использование средств резервного фонда администрации поселений Саракташского района</t>
  </si>
  <si>
    <t>Руководство и управление в сфере установленных функций органов местного самоуправления</t>
  </si>
  <si>
    <t>Непрограммное направление расходов (непрограммные мероприятия)</t>
  </si>
  <si>
    <t>Резервные фонды</t>
  </si>
  <si>
    <t>63405Т0050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</si>
  <si>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</si>
  <si>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</si>
  <si>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63405Т0060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</si>
  <si>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</si>
  <si>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63405Т0040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</si>
  <si>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</t>
  </si>
  <si>
    <t>63405Т0030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</si>
  <si>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</si>
  <si>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Уплата налога на имущество организаций и земельного налога</t>
  </si>
  <si>
    <t>240</t>
  </si>
  <si>
    <t>Иные выплаты персоналу государственных (муниципальных) органов, за исключением фонда оплаты труда</t>
  </si>
  <si>
    <t>120</t>
  </si>
  <si>
    <t>Центральный аппарат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</si>
  <si>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</si>
  <si>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</si>
  <si>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</si>
  <si>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</si>
  <si>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Петровского сельсовета</t>
  </si>
  <si>
    <t>Условно утвержденные расходы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</si>
  <si>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</si>
  <si>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</si>
  <si>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</si>
  <si>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</si>
  <si>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</si>
  <si>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</si>
  <si>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</si>
  <si>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</si>
  <si>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</si>
  <si>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ПР</t>
  </si>
  <si>
    <t>РЗ</t>
  </si>
  <si>
    <t>КФСР</t>
  </si>
  <si>
    <t>ВЕД</t>
  </si>
  <si>
    <t>Наименование</t>
  </si>
  <si>
    <t>( руб)</t>
  </si>
  <si>
    <t>Петровский сельсовет  на 2024 год и на плановый период 2025 и 2026 годов.</t>
  </si>
  <si>
    <t>на 2020 год и плановый период 2021-2022</t>
  </si>
  <si>
    <t>Ведомственная структура расходов 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</si>
  <si>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</si>
  <si>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к решению  Совета депутатов Петровского сельсовета от 28.11.2024 г. № 201</t>
  </si>
  <si>
    <t xml:space="preserve"> Приложение 5          </t>
  </si>
  <si>
    <t>,</t>
  </si>
  <si>
    <t xml:space="preserve">                                                                                                                                          </t>
  </si>
  <si>
    <t>Приложение N 3</t>
  </si>
  <si>
    <t>к решению Совета</t>
  </si>
  <si>
    <t>депутатов Петровского сельсовета</t>
  </si>
  <si>
    <t>Распределение бюджетных ассигнований  бюджета муниципального образования Петровский сельсовет на 2024 год и на плановый период 2025 и 2026 годов по разделам и  подразделам расходов классификации расходов бюджета</t>
  </si>
  <si>
    <t>Наименование  расходов</t>
  </si>
  <si>
    <t>КЦСР</t>
  </si>
  <si>
    <t>КВР</t>
  </si>
  <si>
    <t>Пенсионное  обеспечение</t>
  </si>
  <si>
    <t>х</t>
  </si>
  <si>
    <t>Приложение  N 4</t>
  </si>
  <si>
    <t>Петровского сельсовета</t>
  </si>
  <si>
    <t>Распределение бюджетных ассигнований    бюджета муниципального образования Петровский сельсовет по разделам, подразделам , целевым статьям (муниципальным программам  муниципального образования Петровский сельсовет и непрограммным направлениям деятельности), группам и подгруппам  видов  расходов классификации расходов бюджета на 2024 год и на плановый период 2025 и 2026 годов</t>
  </si>
  <si>
    <t xml:space="preserve">Комплекс процессных мероприятий"Обеспечение реализации программы" </t>
  </si>
  <si>
    <t>Иные межбюджетные трансферты, передаваемые районному бюджету из бюджетов поселений на осуществлдение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</si>
  <si>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Комплекс процессных мероприятий «Обеспечение реализации программы»</t>
  </si>
  <si>
    <t>Комплекс процессных мероприятий "Обеспечение реализации программы"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</si>
  <si>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</si>
  <si>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Комплекс процессных мероприятий "Безопасность"</t>
  </si>
  <si>
    <t>Мероприятия по обеспечению пожарной безопасности на территории  муниципального образования поселения</t>
  </si>
  <si>
    <t>Комплекс процессных мероприятий</t>
  </si>
  <si>
    <t xml:space="preserve">Комплекс процессных мероприятий "Развитие дорожного хорзяйства" </t>
  </si>
  <si>
    <t>Другие вопросы в области национальнойц экономики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</si>
  <si>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 Оренбургской области</t>
  </si>
  <si>
    <t>Комплекс процессных мероприятий благоустройство территории Петровского сельсовета</t>
  </si>
  <si>
    <t>Комплекс процессных мероприятий "Благоустройство территории Петровского сельсовета"</t>
  </si>
  <si>
    <t xml:space="preserve"> Мероприятия по благоустройству территории муниципального образования поселения</t>
  </si>
  <si>
    <t>Приоритетный прект "Культурный бюджет"</t>
  </si>
  <si>
    <t>636Р200000</t>
  </si>
  <si>
    <t>Реализация мероприятий культурных инициативных проектов</t>
  </si>
  <si>
    <t>СОЦИАЛЬНАЯ ПОЛИТИКА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</si>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</sst>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_ ;\-#,##0.00\ "/>
    <numFmt numFmtId="165" formatCode="&quot;&quot;###,##0.00"/>
    <numFmt numFmtId="166" formatCode="00\.00\.00"/>
    <numFmt numFmtId="167" formatCode="000"/>
    <numFmt numFmtId="168" formatCode="0000000000"/>
    <numFmt numFmtId="169" formatCode="00"/>
    <numFmt numFmtId="170" formatCode="\1"/>
    <numFmt numFmtId="171" formatCode="0000"/>
    <numFmt numFmtId="172" formatCode="000.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" fillId="0" borderId="0"/>
  </cellStyleXfs>
  <cellXfs count="341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wrapText="1"/>
    </xf>
    <xf numFmtId="0" fontId="10" fillId="0" borderId="0" xfId="0" applyFont="1"/>
    <xf numFmtId="0" fontId="0" fillId="0" borderId="1" xfId="0" applyBorder="1"/>
    <xf numFmtId="0" fontId="0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left" vertical="top" wrapText="1"/>
    </xf>
    <xf numFmtId="4" fontId="15" fillId="2" borderId="7" xfId="0" applyNumberFormat="1" applyFont="1" applyFill="1" applyBorder="1" applyAlignment="1">
      <alignment horizontal="left" wrapText="1"/>
    </xf>
    <xf numFmtId="165" fontId="15" fillId="2" borderId="5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center" wrapText="1"/>
    </xf>
    <xf numFmtId="4" fontId="15" fillId="2" borderId="8" xfId="0" applyNumberFormat="1" applyFont="1" applyFill="1" applyBorder="1" applyAlignment="1">
      <alignment horizontal="left" wrapText="1"/>
    </xf>
    <xf numFmtId="165" fontId="15" fillId="2" borderId="1" xfId="0" applyNumberFormat="1" applyFont="1" applyFill="1" applyBorder="1" applyAlignment="1">
      <alignment horizontal="right" wrapText="1"/>
    </xf>
    <xf numFmtId="4" fontId="15" fillId="2" borderId="8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wrapText="1"/>
    </xf>
    <xf numFmtId="4" fontId="14" fillId="0" borderId="8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 applyAlignment="1">
      <alignment horizontal="right" wrapText="1"/>
    </xf>
    <xf numFmtId="0" fontId="0" fillId="0" borderId="0" xfId="0" applyFill="1"/>
    <xf numFmtId="0" fontId="14" fillId="0" borderId="1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left" vertical="top" wrapText="1"/>
    </xf>
    <xf numFmtId="4" fontId="14" fillId="3" borderId="8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left" vertical="top" wrapText="1"/>
    </xf>
    <xf numFmtId="4" fontId="14" fillId="0" borderId="8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left" vertical="top" wrapText="1"/>
    </xf>
    <xf numFmtId="4" fontId="14" fillId="2" borderId="8" xfId="0" applyNumberFormat="1" applyFont="1" applyFill="1" applyBorder="1" applyAlignment="1">
      <alignment horizontal="center" wrapText="1"/>
    </xf>
    <xf numFmtId="165" fontId="14" fillId="2" borderId="1" xfId="0" applyNumberFormat="1" applyFont="1" applyFill="1" applyBorder="1" applyAlignment="1">
      <alignment horizontal="right" wrapText="1"/>
    </xf>
    <xf numFmtId="49" fontId="14" fillId="2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1"/>
    <xf numFmtId="0" fontId="4" fillId="0" borderId="0" xfId="1" applyAlignment="1">
      <alignment horizontal="right"/>
    </xf>
    <xf numFmtId="0" fontId="16" fillId="0" borderId="0" xfId="1" applyFont="1" applyAlignment="1">
      <alignment horizontal="justify" vertical="justify"/>
    </xf>
    <xf numFmtId="0" fontId="4" fillId="0" borderId="0" xfId="1" applyProtection="1">
      <protection hidden="1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3" fillId="0" borderId="0" xfId="1" applyFont="1" applyAlignment="1" applyProtection="1">
      <alignment horizontal="justify" vertical="justify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justify" vertical="justify"/>
      <protection hidden="1"/>
    </xf>
    <xf numFmtId="0" fontId="16" fillId="0" borderId="0" xfId="1" applyFont="1" applyAlignment="1" applyProtection="1">
      <alignment horizontal="justify" vertical="justify"/>
      <protection hidden="1"/>
    </xf>
    <xf numFmtId="3" fontId="13" fillId="0" borderId="0" xfId="1" applyNumberFormat="1" applyFont="1" applyFill="1" applyAlignment="1" applyProtection="1">
      <protection hidden="1"/>
    </xf>
    <xf numFmtId="3" fontId="6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justify" vertical="justify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4" fillId="0" borderId="1" xfId="1" applyNumberFormat="1" applyFont="1" applyFill="1" applyBorder="1" applyAlignment="1" applyProtection="1">
      <protection hidden="1"/>
    </xf>
    <xf numFmtId="3" fontId="4" fillId="0" borderId="1" xfId="1" applyNumberFormat="1" applyFont="1" applyFill="1" applyBorder="1" applyAlignment="1" applyProtection="1">
      <protection hidden="1"/>
    </xf>
    <xf numFmtId="3" fontId="5" fillId="0" borderId="1" xfId="1" applyNumberFormat="1" applyFont="1" applyFill="1" applyBorder="1" applyAlignment="1" applyProtection="1">
      <protection hidden="1"/>
    </xf>
    <xf numFmtId="3" fontId="5" fillId="0" borderId="1" xfId="1" applyNumberFormat="1" applyFont="1" applyFill="1" applyBorder="1" applyAlignment="1" applyProtection="1">
      <alignment wrapText="1"/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right" wrapText="1"/>
      <protection hidden="1"/>
    </xf>
    <xf numFmtId="0" fontId="5" fillId="0" borderId="1" xfId="1" applyNumberFormat="1" applyFont="1" applyFill="1" applyBorder="1" applyAlignment="1" applyProtection="1">
      <alignment wrapText="1"/>
      <protection hidden="1"/>
    </xf>
    <xf numFmtId="0" fontId="17" fillId="0" borderId="1" xfId="1" applyNumberFormat="1" applyFont="1" applyFill="1" applyBorder="1" applyAlignment="1" applyProtection="1">
      <alignment horizontal="justify" vertical="justify"/>
      <protection hidden="1"/>
    </xf>
    <xf numFmtId="0" fontId="18" fillId="0" borderId="9" xfId="1" applyNumberFormat="1" applyFont="1" applyFill="1" applyBorder="1" applyAlignment="1" applyProtection="1">
      <alignment horizontal="justify" vertical="justify"/>
      <protection hidden="1"/>
    </xf>
    <xf numFmtId="0" fontId="18" fillId="0" borderId="10" xfId="1" applyNumberFormat="1" applyFont="1" applyFill="1" applyBorder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4" fontId="19" fillId="0" borderId="1" xfId="1" applyNumberFormat="1" applyFont="1" applyFill="1" applyBorder="1" applyAlignment="1" applyProtection="1">
      <protection hidden="1"/>
    </xf>
    <xf numFmtId="166" fontId="5" fillId="0" borderId="1" xfId="1" applyNumberFormat="1" applyFont="1" applyFill="1" applyBorder="1" applyAlignment="1" applyProtection="1">
      <alignment wrapText="1"/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9" fontId="5" fillId="0" borderId="1" xfId="1" applyNumberFormat="1" applyFont="1" applyFill="1" applyBorder="1" applyAlignment="1" applyProtection="1">
      <alignment wrapText="1"/>
      <protection hidden="1"/>
    </xf>
    <xf numFmtId="170" fontId="5" fillId="0" borderId="1" xfId="1" applyNumberFormat="1" applyFont="1" applyFill="1" applyBorder="1" applyAlignment="1" applyProtection="1">
      <alignment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" xfId="1" applyNumberFormat="1" applyFont="1" applyFill="1" applyBorder="1" applyAlignment="1" applyProtection="1">
      <alignment horizontal="justify" vertical="justify" wrapText="1"/>
      <protection hidden="1"/>
    </xf>
    <xf numFmtId="171" fontId="18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0" xfId="1" applyNumberFormat="1" applyFont="1" applyFill="1" applyAlignment="1" applyProtection="1">
      <protection hidden="1"/>
    </xf>
    <xf numFmtId="0" fontId="1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7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1" applyNumberFormat="1" applyFont="1" applyFill="1" applyBorder="1" applyAlignment="1" applyProtection="1">
      <alignment horizontal="justify" vertical="justify" wrapText="1"/>
      <protection hidden="1"/>
    </xf>
    <xf numFmtId="171" fontId="18" fillId="0" borderId="0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" xfId="1" applyFont="1" applyBorder="1" applyAlignment="1" applyProtection="1">
      <alignment horizontal="justify" vertical="justify"/>
      <protection hidden="1"/>
    </xf>
    <xf numFmtId="0" fontId="15" fillId="0" borderId="0" xfId="1" applyNumberFormat="1" applyFont="1" applyFill="1" applyBorder="1" applyAlignment="1" applyProtection="1">
      <protection hidden="1"/>
    </xf>
    <xf numFmtId="167" fontId="18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Font="1" applyBorder="1" applyAlignment="1" applyProtection="1">
      <alignment horizontal="justify" vertical="justify"/>
      <protection hidden="1"/>
    </xf>
    <xf numFmtId="0" fontId="17" fillId="0" borderId="12" xfId="1" applyNumberFormat="1" applyFont="1" applyFill="1" applyBorder="1" applyAlignment="1" applyProtection="1">
      <alignment vertical="justify" wrapText="1"/>
      <protection hidden="1"/>
    </xf>
    <xf numFmtId="168" fontId="5" fillId="0" borderId="13" xfId="1" applyNumberFormat="1" applyFont="1" applyFill="1" applyBorder="1" applyAlignment="1" applyProtection="1">
      <alignment horizontal="right" wrapText="1"/>
      <protection hidden="1"/>
    </xf>
    <xf numFmtId="0" fontId="18" fillId="0" borderId="9" xfId="1" applyNumberFormat="1" applyFont="1" applyFill="1" applyBorder="1" applyAlignment="1" applyProtection="1">
      <alignment horizontal="justify" vertical="justify" wrapText="1"/>
      <protection hidden="1"/>
    </xf>
    <xf numFmtId="171" fontId="18" fillId="0" borderId="9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3" xfId="1" applyNumberFormat="1" applyFont="1" applyFill="1" applyBorder="1" applyAlignment="1" applyProtection="1">
      <protection hidden="1"/>
    </xf>
    <xf numFmtId="3" fontId="4" fillId="0" borderId="13" xfId="1" applyNumberFormat="1" applyFont="1" applyFill="1" applyBorder="1" applyAlignment="1" applyProtection="1">
      <protection hidden="1"/>
    </xf>
    <xf numFmtId="3" fontId="5" fillId="0" borderId="8" xfId="1" applyNumberFormat="1" applyFont="1" applyFill="1" applyBorder="1" applyAlignment="1" applyProtection="1">
      <protection hidden="1"/>
    </xf>
    <xf numFmtId="166" fontId="5" fillId="0" borderId="13" xfId="1" applyNumberFormat="1" applyFont="1" applyFill="1" applyBorder="1" applyAlignment="1" applyProtection="1">
      <alignment wrapText="1"/>
      <protection hidden="1"/>
    </xf>
    <xf numFmtId="167" fontId="5" fillId="0" borderId="8" xfId="1" applyNumberFormat="1" applyFont="1" applyFill="1" applyBorder="1" applyAlignment="1" applyProtection="1">
      <alignment wrapText="1"/>
      <protection hidden="1"/>
    </xf>
    <xf numFmtId="169" fontId="5" fillId="0" borderId="13" xfId="1" applyNumberFormat="1" applyFont="1" applyFill="1" applyBorder="1" applyAlignment="1" applyProtection="1">
      <alignment wrapText="1"/>
      <protection hidden="1"/>
    </xf>
    <xf numFmtId="170" fontId="5" fillId="0" borderId="12" xfId="1" applyNumberFormat="1" applyFont="1" applyFill="1" applyBorder="1" applyAlignment="1" applyProtection="1">
      <alignment wrapText="1"/>
      <protection hidden="1"/>
    </xf>
    <xf numFmtId="0" fontId="5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9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0" fontId="5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5" xfId="1" applyNumberFormat="1" applyFont="1" applyFill="1" applyBorder="1" applyAlignment="1" applyProtection="1">
      <alignment horizontal="justify" vertical="justify" wrapText="1"/>
      <protection hidden="1"/>
    </xf>
    <xf numFmtId="171" fontId="18" fillId="0" borderId="15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3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7" xfId="1" applyFont="1" applyBorder="1" applyAlignment="1" applyProtection="1">
      <alignment horizontal="justify" vertical="justify"/>
      <protection hidden="1"/>
    </xf>
    <xf numFmtId="171" fontId="18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3" xfId="1" applyNumberFormat="1" applyFont="1" applyFill="1" applyBorder="1" applyAlignment="1" applyProtection="1">
      <alignment horizontal="justify" vertical="justify" wrapText="1"/>
      <protection hidden="1"/>
    </xf>
    <xf numFmtId="167" fontId="18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18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8" xfId="1" applyNumberFormat="1" applyFont="1" applyFill="1" applyBorder="1" applyAlignment="1" applyProtection="1">
      <alignment horizontal="justify" vertical="justify" wrapText="1"/>
      <protection hidden="1"/>
    </xf>
    <xf numFmtId="171" fontId="18" fillId="0" borderId="8" xfId="1" applyNumberFormat="1" applyFont="1" applyFill="1" applyBorder="1" applyAlignment="1" applyProtection="1">
      <alignment horizontal="justify" vertical="justify" wrapText="1"/>
      <protection hidden="1"/>
    </xf>
    <xf numFmtId="167" fontId="21" fillId="0" borderId="8" xfId="1" applyNumberFormat="1" applyFont="1" applyFill="1" applyBorder="1" applyAlignment="1" applyProtection="1">
      <alignment horizontal="justify" vertical="justify" wrapText="1"/>
      <protection hidden="1"/>
    </xf>
    <xf numFmtId="167" fontId="21" fillId="0" borderId="12" xfId="1" applyNumberFormat="1" applyFont="1" applyFill="1" applyBorder="1" applyAlignment="1" applyProtection="1">
      <alignment horizontal="justify" vertical="justify" wrapText="1"/>
      <protection hidden="1"/>
    </xf>
    <xf numFmtId="167" fontId="21" fillId="0" borderId="4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12" xfId="1" applyNumberFormat="1" applyFont="1" applyFill="1" applyBorder="1" applyAlignment="1" applyProtection="1">
      <alignment horizontal="justify" vertical="justify" wrapText="1"/>
      <protection hidden="1"/>
    </xf>
    <xf numFmtId="167" fontId="21" fillId="0" borderId="3" xfId="1" applyNumberFormat="1" applyFont="1" applyFill="1" applyBorder="1" applyAlignment="1" applyProtection="1">
      <alignment horizontal="justify" vertical="justify" wrapText="1"/>
      <protection hidden="1"/>
    </xf>
    <xf numFmtId="167" fontId="2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18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18" fillId="0" borderId="13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3" xfId="1" applyNumberFormat="1" applyFont="1" applyFill="1" applyBorder="1" applyAlignment="1" applyProtection="1">
      <alignment horizontal="justify" vertical="justify" wrapText="1"/>
      <protection hidden="1"/>
    </xf>
    <xf numFmtId="171" fontId="5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7" fontId="17" fillId="0" borderId="4" xfId="1" applyNumberFormat="1" applyFont="1" applyFill="1" applyBorder="1" applyAlignment="1" applyProtection="1">
      <alignment horizontal="justify" vertical="justify" wrapText="1"/>
      <protection hidden="1"/>
    </xf>
    <xf numFmtId="171" fontId="5" fillId="0" borderId="8" xfId="1" applyNumberFormat="1" applyFont="1" applyFill="1" applyBorder="1" applyAlignment="1" applyProtection="1">
      <alignment horizontal="justify" vertical="justify" wrapText="1"/>
      <protection hidden="1"/>
    </xf>
    <xf numFmtId="4" fontId="19" fillId="0" borderId="0" xfId="1" applyNumberFormat="1" applyFont="1" applyFill="1" applyBorder="1" applyAlignment="1" applyProtection="1">
      <protection hidden="1"/>
    </xf>
    <xf numFmtId="0" fontId="5" fillId="0" borderId="12" xfId="1" applyNumberFormat="1" applyFont="1" applyFill="1" applyBorder="1" applyAlignment="1" applyProtection="1">
      <alignment horizontal="justify" vertical="justify"/>
      <protection hidden="1"/>
    </xf>
    <xf numFmtId="0" fontId="5" fillId="0" borderId="12" xfId="1" applyNumberFormat="1" applyFont="1" applyFill="1" applyBorder="1" applyAlignment="1" applyProtection="1">
      <alignment horizontal="left" wrapText="1"/>
      <protection hidden="1"/>
    </xf>
    <xf numFmtId="0" fontId="13" fillId="0" borderId="0" xfId="1" applyFont="1"/>
    <xf numFmtId="0" fontId="22" fillId="0" borderId="0" xfId="1" applyNumberFormat="1" applyFont="1" applyFill="1" applyBorder="1" applyAlignment="1" applyProtection="1">
      <protection hidden="1"/>
    </xf>
    <xf numFmtId="0" fontId="23" fillId="0" borderId="17" xfId="1" applyFont="1" applyBorder="1" applyAlignment="1" applyProtection="1">
      <alignment horizontal="justify" vertical="justify"/>
      <protection hidden="1"/>
    </xf>
    <xf numFmtId="0" fontId="17" fillId="0" borderId="13" xfId="1" applyNumberFormat="1" applyFont="1" applyFill="1" applyBorder="1" applyAlignment="1" applyProtection="1">
      <alignment vertical="justify" wrapText="1"/>
      <protection hidden="1"/>
    </xf>
    <xf numFmtId="0" fontId="17" fillId="0" borderId="8" xfId="1" applyNumberFormat="1" applyFont="1" applyFill="1" applyBorder="1" applyAlignment="1" applyProtection="1">
      <alignment vertical="justify" wrapText="1"/>
      <protection hidden="1"/>
    </xf>
    <xf numFmtId="0" fontId="17" fillId="0" borderId="12" xfId="1" applyNumberFormat="1" applyFont="1" applyFill="1" applyBorder="1" applyAlignment="1" applyProtection="1">
      <alignment vertical="justify" wrapText="1"/>
      <protection hidden="1"/>
    </xf>
    <xf numFmtId="0" fontId="17" fillId="0" borderId="13" xfId="1" applyNumberFormat="1" applyFont="1" applyFill="1" applyBorder="1" applyAlignment="1" applyProtection="1">
      <alignment vertical="justify" wrapText="1"/>
      <protection hidden="1"/>
    </xf>
    <xf numFmtId="4" fontId="19" fillId="0" borderId="5" xfId="1" applyNumberFormat="1" applyFont="1" applyFill="1" applyBorder="1" applyAlignment="1" applyProtection="1">
      <protection hidden="1"/>
    </xf>
    <xf numFmtId="4" fontId="4" fillId="0" borderId="18" xfId="1" applyNumberFormat="1" applyFont="1" applyFill="1" applyBorder="1" applyAlignment="1" applyProtection="1">
      <protection hidden="1"/>
    </xf>
    <xf numFmtId="3" fontId="4" fillId="0" borderId="18" xfId="1" applyNumberFormat="1" applyFont="1" applyFill="1" applyBorder="1" applyAlignment="1" applyProtection="1">
      <protection hidden="1"/>
    </xf>
    <xf numFmtId="3" fontId="5" fillId="0" borderId="7" xfId="1" applyNumberFormat="1" applyFont="1" applyFill="1" applyBorder="1" applyAlignment="1" applyProtection="1">
      <protection hidden="1"/>
    </xf>
    <xf numFmtId="3" fontId="5" fillId="0" borderId="5" xfId="1" applyNumberFormat="1" applyFont="1" applyFill="1" applyBorder="1" applyAlignment="1" applyProtection="1">
      <protection hidden="1"/>
    </xf>
    <xf numFmtId="166" fontId="5" fillId="0" borderId="18" xfId="1" applyNumberFormat="1" applyFont="1" applyFill="1" applyBorder="1" applyAlignment="1" applyProtection="1">
      <alignment wrapText="1"/>
      <protection hidden="1"/>
    </xf>
    <xf numFmtId="167" fontId="5" fillId="0" borderId="7" xfId="1" applyNumberFormat="1" applyFont="1" applyFill="1" applyBorder="1" applyAlignment="1" applyProtection="1">
      <alignment wrapText="1"/>
      <protection hidden="1"/>
    </xf>
    <xf numFmtId="167" fontId="5" fillId="0" borderId="5" xfId="1" applyNumberFormat="1" applyFont="1" applyFill="1" applyBorder="1" applyAlignment="1" applyProtection="1">
      <alignment horizontal="right" wrapText="1"/>
      <protection hidden="1"/>
    </xf>
    <xf numFmtId="168" fontId="5" fillId="0" borderId="18" xfId="1" applyNumberFormat="1" applyFont="1" applyFill="1" applyBorder="1" applyAlignment="1" applyProtection="1">
      <alignment horizontal="right" wrapText="1"/>
      <protection hidden="1"/>
    </xf>
    <xf numFmtId="169" fontId="5" fillId="0" borderId="18" xfId="1" applyNumberFormat="1" applyFont="1" applyFill="1" applyBorder="1" applyAlignment="1" applyProtection="1">
      <alignment wrapText="1"/>
      <protection hidden="1"/>
    </xf>
    <xf numFmtId="170" fontId="5" fillId="0" borderId="19" xfId="1" applyNumberFormat="1" applyFont="1" applyFill="1" applyBorder="1" applyAlignment="1" applyProtection="1">
      <alignment wrapText="1"/>
      <protection hidden="1"/>
    </xf>
    <xf numFmtId="167" fontId="5" fillId="0" borderId="5" xfId="1" applyNumberFormat="1" applyFont="1" applyFill="1" applyBorder="1" applyAlignment="1" applyProtection="1">
      <alignment wrapText="1"/>
      <protection hidden="1"/>
    </xf>
    <xf numFmtId="167" fontId="18" fillId="0" borderId="8" xfId="1" applyNumberFormat="1" applyFont="1" applyFill="1" applyBorder="1" applyAlignment="1" applyProtection="1">
      <alignment horizontal="left" vertical="justify" wrapText="1"/>
      <protection hidden="1"/>
    </xf>
    <xf numFmtId="167" fontId="18" fillId="0" borderId="12" xfId="1" applyNumberFormat="1" applyFont="1" applyFill="1" applyBorder="1" applyAlignment="1" applyProtection="1">
      <alignment horizontal="left" vertical="justify" wrapText="1"/>
      <protection hidden="1"/>
    </xf>
    <xf numFmtId="167" fontId="18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2" fillId="0" borderId="0" xfId="1" applyNumberFormat="1" applyFont="1" applyFill="1" applyAlignment="1" applyProtection="1">
      <protection hidden="1"/>
    </xf>
    <xf numFmtId="2" fontId="5" fillId="0" borderId="5" xfId="1" applyNumberFormat="1" applyFont="1" applyFill="1" applyBorder="1" applyAlignment="1" applyProtection="1">
      <alignment horizontal="center" vertical="top" wrapText="1"/>
      <protection hidden="1"/>
    </xf>
    <xf numFmtId="2" fontId="4" fillId="0" borderId="18" xfId="1" applyNumberFormat="1" applyFont="1" applyFill="1" applyBorder="1" applyAlignment="1" applyProtection="1">
      <alignment horizontal="center" vertical="top" wrapText="1"/>
      <protection hidden="1"/>
    </xf>
    <xf numFmtId="4" fontId="4" fillId="0" borderId="18" xfId="1" applyNumberFormat="1" applyFont="1" applyFill="1" applyBorder="1" applyAlignment="1" applyProtection="1">
      <alignment horizontal="center" vertical="top" wrapText="1"/>
      <protection hidden="1"/>
    </xf>
    <xf numFmtId="0" fontId="4" fillId="0" borderId="18" xfId="1" applyNumberFormat="1" applyFont="1" applyFill="1" applyBorder="1" applyAlignment="1" applyProtection="1">
      <alignment horizontal="center" vertical="top" wrapText="1"/>
      <protection hidden="1"/>
    </xf>
    <xf numFmtId="0" fontId="5" fillId="0" borderId="7" xfId="1" applyNumberFormat="1" applyFont="1" applyFill="1" applyBorder="1" applyAlignment="1" applyProtection="1">
      <alignment horizontal="center" vertical="top" wrapText="1"/>
      <protection hidden="1"/>
    </xf>
    <xf numFmtId="0" fontId="5" fillId="0" borderId="5" xfId="1" applyNumberFormat="1" applyFont="1" applyFill="1" applyBorder="1" applyAlignment="1" applyProtection="1">
      <alignment horizontal="center" vertical="top" wrapText="1"/>
      <protection hidden="1"/>
    </xf>
    <xf numFmtId="0" fontId="5" fillId="0" borderId="18" xfId="1" applyNumberFormat="1" applyFont="1" applyFill="1" applyBorder="1" applyAlignment="1" applyProtection="1">
      <alignment horizontal="center" wrapText="1"/>
      <protection hidden="1"/>
    </xf>
    <xf numFmtId="167" fontId="5" fillId="0" borderId="5" xfId="1" applyNumberFormat="1" applyFont="1" applyFill="1" applyBorder="1" applyAlignment="1" applyProtection="1">
      <alignment horizontal="right" vertical="top" wrapText="1"/>
      <protection hidden="1"/>
    </xf>
    <xf numFmtId="168" fontId="5" fillId="0" borderId="18" xfId="1" applyNumberFormat="1" applyFont="1" applyFill="1" applyBorder="1" applyAlignment="1" applyProtection="1">
      <alignment horizontal="right" vertical="top" wrapText="1"/>
      <protection hidden="1"/>
    </xf>
    <xf numFmtId="169" fontId="5" fillId="0" borderId="18" xfId="1" applyNumberFormat="1" applyFont="1" applyFill="1" applyBorder="1" applyAlignment="1" applyProtection="1">
      <alignment horizontal="center" vertical="top" wrapText="1"/>
      <protection hidden="1"/>
    </xf>
    <xf numFmtId="0" fontId="5" fillId="0" borderId="19" xfId="1" applyNumberFormat="1" applyFont="1" applyFill="1" applyBorder="1" applyAlignment="1" applyProtection="1">
      <alignment horizontal="center" vertical="top" wrapText="1"/>
      <protection hidden="1"/>
    </xf>
    <xf numFmtId="167" fontId="5" fillId="0" borderId="5" xfId="1" applyNumberFormat="1" applyFont="1" applyFill="1" applyBorder="1" applyAlignment="1" applyProtection="1">
      <alignment horizontal="center" vertical="top" wrapText="1"/>
      <protection hidden="1"/>
    </xf>
    <xf numFmtId="0" fontId="18" fillId="0" borderId="8" xfId="1" applyNumberFormat="1" applyFont="1" applyFill="1" applyBorder="1" applyAlignment="1" applyProtection="1">
      <alignment horizontal="left" vertical="justify"/>
      <protection hidden="1"/>
    </xf>
    <xf numFmtId="0" fontId="18" fillId="0" borderId="12" xfId="1" applyNumberFormat="1" applyFont="1" applyFill="1" applyBorder="1" applyAlignment="1" applyProtection="1">
      <alignment horizontal="center" vertical="justify"/>
      <protection hidden="1"/>
    </xf>
    <xf numFmtId="0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1" xfId="1" applyNumberFormat="1" applyFont="1" applyFill="1" applyBorder="1" applyAlignment="1" applyProtection="1">
      <alignment horizontal="right" vertical="top" wrapText="1"/>
      <protection hidden="1"/>
    </xf>
    <xf numFmtId="0" fontId="18" fillId="0" borderId="1" xfId="1" applyNumberFormat="1" applyFont="1" applyFill="1" applyBorder="1" applyAlignment="1" applyProtection="1">
      <alignment horizontal="center" vertical="justify"/>
      <protection hidden="1"/>
    </xf>
    <xf numFmtId="0" fontId="13" fillId="0" borderId="0" xfId="1" applyNumberFormat="1" applyFont="1" applyFill="1" applyAlignment="1" applyProtection="1">
      <protection hidden="1"/>
    </xf>
    <xf numFmtId="0" fontId="13" fillId="0" borderId="0" xfId="1" applyNumberFormat="1" applyFont="1" applyFill="1" applyAlignment="1" applyProtection="1">
      <alignment horizontal="center" vertical="top"/>
      <protection hidden="1"/>
    </xf>
    <xf numFmtId="4" fontId="13" fillId="0" borderId="0" xfId="1" applyNumberFormat="1" applyFont="1" applyFill="1" applyAlignment="1" applyProtection="1">
      <alignment horizontal="center" vertical="top"/>
      <protection hidden="1"/>
    </xf>
    <xf numFmtId="0" fontId="13" fillId="0" borderId="0" xfId="1" applyNumberFormat="1" applyFont="1" applyFill="1" applyAlignment="1" applyProtection="1">
      <alignment horizontal="right" vertical="top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Border="1" applyAlignment="1" applyProtection="1">
      <alignment horizontal="center"/>
      <protection hidden="1"/>
    </xf>
    <xf numFmtId="0" fontId="23" fillId="0" borderId="0" xfId="1" applyNumberFormat="1" applyFont="1" applyFill="1" applyAlignment="1" applyProtection="1">
      <alignment horizontal="justify" vertical="justify"/>
      <protection hidden="1"/>
    </xf>
    <xf numFmtId="0" fontId="6" fillId="0" borderId="0" xfId="3" applyFont="1" applyAlignment="1">
      <alignment horizontal="center"/>
    </xf>
    <xf numFmtId="0" fontId="11" fillId="0" borderId="0" xfId="3" applyFont="1" applyBorder="1" applyAlignment="1">
      <alignment horizontal="center" vertical="top" wrapText="1"/>
    </xf>
    <xf numFmtId="0" fontId="11" fillId="0" borderId="0" xfId="3" applyFont="1" applyBorder="1" applyAlignment="1">
      <alignment vertical="top" wrapText="1"/>
    </xf>
    <xf numFmtId="0" fontId="11" fillId="0" borderId="0" xfId="3" quotePrefix="1" applyFont="1" applyAlignment="1">
      <alignment horizontal="center" wrapText="1"/>
    </xf>
    <xf numFmtId="0" fontId="11" fillId="0" borderId="0" xfId="3" applyFont="1" applyAlignment="1">
      <alignment horizontal="center" wrapText="1"/>
    </xf>
    <xf numFmtId="0" fontId="11" fillId="0" borderId="0" xfId="3" quotePrefix="1" applyFont="1" applyAlignment="1">
      <alignment wrapText="1"/>
    </xf>
    <xf numFmtId="0" fontId="11" fillId="0" borderId="0" xfId="3" applyFont="1" applyAlignment="1">
      <alignment wrapText="1"/>
    </xf>
    <xf numFmtId="0" fontId="4" fillId="0" borderId="0" xfId="1" applyAlignment="1">
      <alignment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justify" vertical="justify"/>
    </xf>
    <xf numFmtId="0" fontId="4" fillId="0" borderId="0" xfId="1" applyFont="1" applyAlignment="1">
      <alignment vertical="top" wrapText="1"/>
    </xf>
    <xf numFmtId="0" fontId="13" fillId="0" borderId="0" xfId="1" applyFont="1" applyAlignment="1">
      <alignment horizontal="right"/>
    </xf>
    <xf numFmtId="0" fontId="4" fillId="0" borderId="0" xfId="1" applyFont="1" applyAlignment="1">
      <alignment wrapText="1"/>
    </xf>
    <xf numFmtId="0" fontId="23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right" vertical="justify"/>
    </xf>
    <xf numFmtId="0" fontId="16" fillId="0" borderId="0" xfId="1" applyFont="1" applyAlignment="1">
      <alignment horizontal="right" vertical="justify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 vertical="justify"/>
    </xf>
    <xf numFmtId="0" fontId="6" fillId="0" borderId="0" xfId="1" applyFont="1" applyAlignment="1">
      <alignment horizontal="left" vertical="justify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1" applyNumberFormat="1" applyFont="1" applyFill="1" applyAlignment="1" applyProtection="1">
      <alignment horizontal="left"/>
      <protection hidden="1"/>
    </xf>
    <xf numFmtId="0" fontId="13" fillId="0" borderId="0" xfId="1" applyNumberFormat="1" applyFont="1" applyFill="1" applyBorder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5" fillId="0" borderId="20" xfId="1" applyNumberFormat="1" applyFont="1" applyFill="1" applyBorder="1" applyAlignment="1" applyProtection="1">
      <alignment horizontal="center" vertical="justify"/>
      <protection hidden="1"/>
    </xf>
    <xf numFmtId="0" fontId="5" fillId="0" borderId="21" xfId="1" applyNumberFormat="1" applyFont="1" applyFill="1" applyBorder="1" applyAlignment="1" applyProtection="1">
      <alignment horizontal="center" vertical="justify"/>
      <protection hidden="1"/>
    </xf>
    <xf numFmtId="0" fontId="5" fillId="0" borderId="21" xfId="1" applyNumberFormat="1" applyFont="1" applyFill="1" applyBorder="1" applyAlignment="1" applyProtection="1">
      <alignment horizontal="center" vertical="top" wrapText="1"/>
      <protection hidden="1"/>
    </xf>
    <xf numFmtId="0" fontId="5" fillId="0" borderId="22" xfId="1" applyNumberFormat="1" applyFont="1" applyFill="1" applyBorder="1" applyAlignment="1" applyProtection="1">
      <alignment horizontal="center" vertical="top" wrapText="1"/>
      <protection hidden="1"/>
    </xf>
    <xf numFmtId="0" fontId="5" fillId="0" borderId="23" xfId="1" applyNumberFormat="1" applyFont="1" applyFill="1" applyBorder="1" applyAlignment="1" applyProtection="1">
      <alignment horizontal="center" vertical="justify"/>
      <protection hidden="1"/>
    </xf>
    <xf numFmtId="0" fontId="5" fillId="0" borderId="24" xfId="1" applyNumberFormat="1" applyFont="1" applyFill="1" applyBorder="1" applyAlignment="1" applyProtection="1">
      <alignment horizontal="center" vertical="justify"/>
      <protection hidden="1"/>
    </xf>
    <xf numFmtId="0" fontId="5" fillId="0" borderId="1" xfId="1" applyNumberFormat="1" applyFont="1" applyFill="1" applyBorder="1" applyAlignment="1" applyProtection="1">
      <alignment horizontal="center" vertical="justify"/>
      <protection hidden="1"/>
    </xf>
    <xf numFmtId="169" fontId="5" fillId="0" borderId="1" xfId="1" applyNumberFormat="1" applyFont="1" applyFill="1" applyBorder="1" applyAlignment="1" applyProtection="1">
      <alignment horizontal="right"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top" wrapText="1"/>
      <protection hidden="1"/>
    </xf>
    <xf numFmtId="2" fontId="5" fillId="0" borderId="1" xfId="1" applyNumberFormat="1" applyFont="1" applyFill="1" applyBorder="1" applyAlignment="1" applyProtection="1">
      <alignment horizontal="center" vertical="top" wrapText="1"/>
      <protection hidden="1"/>
    </xf>
    <xf numFmtId="167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4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25" xfId="1" applyNumberFormat="1" applyFont="1" applyFill="1" applyBorder="1" applyAlignment="1" applyProtection="1">
      <protection hidden="1"/>
    </xf>
    <xf numFmtId="167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11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0" xfId="0" applyFont="1" applyAlignment="1">
      <alignment horizontal="left"/>
    </xf>
    <xf numFmtId="0" fontId="5" fillId="0" borderId="26" xfId="1" applyNumberFormat="1" applyFont="1" applyFill="1" applyBorder="1" applyAlignment="1" applyProtection="1">
      <alignment horizontal="left" vertical="justify"/>
      <protection hidden="1"/>
    </xf>
    <xf numFmtId="0" fontId="5" fillId="0" borderId="26" xfId="1" applyNumberFormat="1" applyFont="1" applyFill="1" applyBorder="1" applyAlignment="1" applyProtection="1">
      <alignment horizontal="center" wrapText="1"/>
      <protection hidden="1"/>
    </xf>
    <xf numFmtId="0" fontId="5" fillId="0" borderId="26" xfId="1" applyNumberFormat="1" applyFont="1" applyFill="1" applyBorder="1" applyAlignment="1" applyProtection="1">
      <alignment horizontal="right" wrapText="1"/>
      <protection hidden="1"/>
    </xf>
    <xf numFmtId="4" fontId="5" fillId="0" borderId="26" xfId="1" applyNumberFormat="1" applyFont="1" applyFill="1" applyBorder="1" applyAlignment="1" applyProtection="1">
      <alignment horizontal="right" wrapText="1"/>
      <protection hidden="1"/>
    </xf>
    <xf numFmtId="4" fontId="5" fillId="0" borderId="26" xfId="1" applyNumberFormat="1" applyFont="1" applyFill="1" applyBorder="1" applyAlignment="1" applyProtection="1">
      <protection hidden="1"/>
    </xf>
    <xf numFmtId="4" fontId="5" fillId="0" borderId="27" xfId="1" applyNumberFormat="1" applyFont="1" applyFill="1" applyBorder="1" applyAlignment="1" applyProtection="1">
      <protection hidden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1" applyFont="1" applyAlignment="1"/>
    <xf numFmtId="0" fontId="0" fillId="0" borderId="1" xfId="0" applyFont="1" applyBorder="1"/>
    <xf numFmtId="0" fontId="20" fillId="0" borderId="0" xfId="1" applyFont="1" applyAlignment="1">
      <alignment horizontal="center"/>
    </xf>
    <xf numFmtId="0" fontId="5" fillId="0" borderId="28" xfId="1" applyNumberFormat="1" applyFont="1" applyFill="1" applyBorder="1" applyAlignment="1" applyProtection="1">
      <alignment horizontal="center" vertical="justify"/>
      <protection hidden="1"/>
    </xf>
    <xf numFmtId="0" fontId="5" fillId="0" borderId="28" xfId="1" applyNumberFormat="1" applyFont="1" applyFill="1" applyBorder="1" applyAlignment="1" applyProtection="1">
      <alignment horizontal="center" vertical="top" wrapText="1"/>
      <protection hidden="1"/>
    </xf>
    <xf numFmtId="0" fontId="5" fillId="0" borderId="29" xfId="1" applyNumberFormat="1" applyFont="1" applyFill="1" applyBorder="1" applyAlignment="1" applyProtection="1">
      <alignment horizontal="center" vertical="top" wrapText="1"/>
      <protection hidden="1"/>
    </xf>
    <xf numFmtId="0" fontId="5" fillId="0" borderId="28" xfId="1" applyNumberFormat="1" applyFont="1" applyFill="1" applyBorder="1" applyAlignment="1" applyProtection="1">
      <alignment horizontal="center" vertical="justify"/>
      <protection hidden="1"/>
    </xf>
    <xf numFmtId="0" fontId="5" fillId="0" borderId="30" xfId="1" applyNumberFormat="1" applyFont="1" applyFill="1" applyBorder="1" applyAlignment="1" applyProtection="1">
      <alignment horizontal="center" vertical="justify"/>
      <protection hidden="1"/>
    </xf>
    <xf numFmtId="0" fontId="5" fillId="0" borderId="31" xfId="1" applyNumberFormat="1" applyFont="1" applyFill="1" applyBorder="1" applyAlignment="1" applyProtection="1">
      <alignment horizontal="center" vertical="justify"/>
      <protection hidden="1"/>
    </xf>
    <xf numFmtId="0" fontId="5" fillId="0" borderId="32" xfId="1" applyNumberFormat="1" applyFont="1" applyFill="1" applyBorder="1" applyAlignment="1" applyProtection="1">
      <alignment horizontal="center" vertical="justify"/>
      <protection hidden="1"/>
    </xf>
    <xf numFmtId="169" fontId="5" fillId="0" borderId="28" xfId="1" applyNumberFormat="1" applyFont="1" applyFill="1" applyBorder="1" applyAlignment="1" applyProtection="1">
      <alignment horizontal="right" vertical="top" wrapText="1"/>
      <protection hidden="1"/>
    </xf>
    <xf numFmtId="168" fontId="5" fillId="0" borderId="28" xfId="1" applyNumberFormat="1" applyFont="1" applyFill="1" applyBorder="1" applyAlignment="1" applyProtection="1">
      <alignment horizontal="right" vertical="top" wrapText="1"/>
      <protection hidden="1"/>
    </xf>
    <xf numFmtId="167" fontId="5" fillId="0" borderId="28" xfId="1" applyNumberFormat="1" applyFont="1" applyFill="1" applyBorder="1" applyAlignment="1" applyProtection="1">
      <alignment horizontal="right" vertical="top" wrapText="1"/>
      <protection hidden="1"/>
    </xf>
    <xf numFmtId="0" fontId="5" fillId="0" borderId="33" xfId="1" applyNumberFormat="1" applyFont="1" applyFill="1" applyBorder="1" applyAlignment="1" applyProtection="1">
      <alignment horizontal="center" vertical="top" wrapText="1"/>
      <protection hidden="1"/>
    </xf>
    <xf numFmtId="2" fontId="5" fillId="0" borderId="28" xfId="1" applyNumberFormat="1" applyFont="1" applyFill="1" applyBorder="1" applyAlignment="1" applyProtection="1">
      <alignment horizontal="center" vertical="top" wrapText="1"/>
      <protection hidden="1"/>
    </xf>
    <xf numFmtId="167" fontId="5" fillId="0" borderId="28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28" xfId="1" applyNumberFormat="1" applyFont="1" applyFill="1" applyBorder="1" applyAlignment="1" applyProtection="1">
      <alignment wrapText="1"/>
      <protection hidden="1"/>
    </xf>
    <xf numFmtId="168" fontId="5" fillId="0" borderId="28" xfId="1" applyNumberFormat="1" applyFont="1" applyFill="1" applyBorder="1" applyAlignment="1" applyProtection="1">
      <alignment horizontal="right" wrapText="1"/>
      <protection hidden="1"/>
    </xf>
    <xf numFmtId="167" fontId="5" fillId="0" borderId="28" xfId="1" applyNumberFormat="1" applyFont="1" applyFill="1" applyBorder="1" applyAlignment="1" applyProtection="1">
      <alignment horizontal="right" wrapText="1"/>
      <protection hidden="1"/>
    </xf>
    <xf numFmtId="172" fontId="5" fillId="0" borderId="28" xfId="1" applyNumberFormat="1" applyFont="1" applyFill="1" applyBorder="1" applyAlignment="1" applyProtection="1">
      <alignment horizontal="right" wrapText="1"/>
      <protection hidden="1"/>
    </xf>
    <xf numFmtId="4" fontId="5" fillId="0" borderId="28" xfId="1" applyNumberFormat="1" applyFont="1" applyFill="1" applyBorder="1" applyAlignment="1" applyProtection="1">
      <protection hidden="1"/>
    </xf>
    <xf numFmtId="167" fontId="5" fillId="0" borderId="28" xfId="1" applyNumberFormat="1" applyFont="1" applyFill="1" applyBorder="1" applyAlignment="1" applyProtection="1">
      <alignment horizontal="left" vertical="justify" wrapText="1"/>
      <protection hidden="1"/>
    </xf>
    <xf numFmtId="171" fontId="5" fillId="0" borderId="2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8" xfId="1" applyNumberFormat="1" applyFont="1" applyFill="1" applyBorder="1" applyAlignment="1" applyProtection="1">
      <alignment horizontal="left" vertical="justify" wrapText="1"/>
      <protection hidden="1"/>
    </xf>
    <xf numFmtId="2" fontId="5" fillId="0" borderId="28" xfId="1" applyNumberFormat="1" applyFont="1" applyFill="1" applyBorder="1" applyAlignment="1" applyProtection="1">
      <alignment horizontal="right" wrapText="1"/>
      <protection hidden="1"/>
    </xf>
    <xf numFmtId="0" fontId="5" fillId="0" borderId="3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3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32" xfId="1" applyNumberFormat="1" applyFont="1" applyFill="1" applyBorder="1" applyAlignment="1" applyProtection="1">
      <alignment horizontal="left" vertical="justify" wrapText="1"/>
      <protection hidden="1"/>
    </xf>
    <xf numFmtId="168" fontId="24" fillId="0" borderId="28" xfId="0" applyNumberFormat="1" applyFont="1" applyBorder="1" applyAlignment="1">
      <alignment horizontal="right" wrapText="1"/>
    </xf>
    <xf numFmtId="168" fontId="24" fillId="0" borderId="28" xfId="0" applyNumberFormat="1" applyFont="1" applyBorder="1" applyAlignment="1">
      <alignment horizontal="right" vertical="center" wrapText="1"/>
    </xf>
    <xf numFmtId="0" fontId="5" fillId="0" borderId="30" xfId="1" applyNumberFormat="1" applyFont="1" applyFill="1" applyBorder="1" applyAlignment="1" applyProtection="1">
      <alignment vertical="justify" wrapText="1"/>
      <protection hidden="1"/>
    </xf>
    <xf numFmtId="0" fontId="5" fillId="0" borderId="31" xfId="1" applyNumberFormat="1" applyFont="1" applyFill="1" applyBorder="1" applyAlignment="1" applyProtection="1">
      <alignment vertical="justify" wrapText="1"/>
      <protection hidden="1"/>
    </xf>
    <xf numFmtId="0" fontId="5" fillId="0" borderId="32" xfId="1" applyNumberFormat="1" applyFont="1" applyFill="1" applyBorder="1" applyAlignment="1" applyProtection="1">
      <alignment vertical="justify" wrapText="1"/>
      <protection hidden="1"/>
    </xf>
    <xf numFmtId="4" fontId="5" fillId="0" borderId="28" xfId="1" applyNumberFormat="1" applyFont="1" applyFill="1" applyBorder="1" applyAlignment="1" applyProtection="1">
      <alignment horizontal="right" wrapText="1"/>
      <protection hidden="1"/>
    </xf>
    <xf numFmtId="0" fontId="0" fillId="0" borderId="28" xfId="0" applyFont="1" applyBorder="1" applyAlignment="1">
      <alignment horizontal="left"/>
    </xf>
    <xf numFmtId="0" fontId="5" fillId="0" borderId="28" xfId="1" applyNumberFormat="1" applyFont="1" applyFill="1" applyBorder="1" applyAlignment="1" applyProtection="1">
      <alignment horizontal="left" vertical="justify"/>
      <protection hidden="1"/>
    </xf>
    <xf numFmtId="0" fontId="5" fillId="0" borderId="28" xfId="1" applyNumberFormat="1" applyFont="1" applyFill="1" applyBorder="1" applyAlignment="1" applyProtection="1">
      <alignment wrapText="1"/>
      <protection hidden="1"/>
    </xf>
    <xf numFmtId="0" fontId="5" fillId="0" borderId="28" xfId="1" applyNumberFormat="1" applyFont="1" applyFill="1" applyBorder="1" applyAlignment="1" applyProtection="1">
      <alignment horizontal="right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C11" sqref="C11"/>
    </sheetView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0</v>
      </c>
      <c r="D1" s="5"/>
      <c r="E1" s="5"/>
    </row>
    <row r="2" spans="1:5" ht="18.75" customHeight="1" x14ac:dyDescent="0.25">
      <c r="A2" s="1"/>
      <c r="B2" s="1"/>
      <c r="C2" s="5" t="s">
        <v>31</v>
      </c>
      <c r="D2" s="5"/>
      <c r="E2" s="5"/>
    </row>
    <row r="3" spans="1:5" ht="21.75" customHeight="1" x14ac:dyDescent="0.25">
      <c r="A3" s="1"/>
      <c r="B3" s="18" t="s">
        <v>25</v>
      </c>
      <c r="C3" s="5" t="s">
        <v>34</v>
      </c>
      <c r="D3" s="5"/>
      <c r="E3" s="6"/>
    </row>
    <row r="4" spans="1:5" ht="18" customHeight="1" x14ac:dyDescent="0.25">
      <c r="A4" s="1"/>
      <c r="B4" s="14" t="s">
        <v>32</v>
      </c>
      <c r="C4" s="16" t="s">
        <v>35</v>
      </c>
      <c r="D4" s="15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4" t="s">
        <v>33</v>
      </c>
      <c r="B6" s="25"/>
      <c r="C6" s="25"/>
      <c r="D6" s="2"/>
      <c r="E6" s="2"/>
    </row>
    <row r="7" spans="1:5" ht="18.75" x14ac:dyDescent="0.3">
      <c r="A7" s="26" t="s">
        <v>26</v>
      </c>
      <c r="B7" s="26"/>
      <c r="C7" s="26"/>
      <c r="D7" s="3"/>
      <c r="E7" s="3" t="s">
        <v>23</v>
      </c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9" t="s">
        <v>29</v>
      </c>
      <c r="B10" s="9" t="s">
        <v>18</v>
      </c>
      <c r="C10" s="12" t="s">
        <v>22</v>
      </c>
      <c r="D10" s="9" t="s">
        <v>24</v>
      </c>
      <c r="E10" s="9" t="s">
        <v>27</v>
      </c>
    </row>
    <row r="11" spans="1:5" ht="46.5" customHeight="1" x14ac:dyDescent="0.25">
      <c r="A11" s="9" t="s">
        <v>1</v>
      </c>
      <c r="B11" s="10" t="s">
        <v>2</v>
      </c>
      <c r="C11" s="21">
        <f>C12</f>
        <v>326435.84999999998</v>
      </c>
      <c r="D11" s="11">
        <v>0</v>
      </c>
      <c r="E11" s="11">
        <v>0</v>
      </c>
    </row>
    <row r="12" spans="1:5" ht="39.75" customHeight="1" x14ac:dyDescent="0.25">
      <c r="A12" s="9" t="s">
        <v>3</v>
      </c>
      <c r="B12" s="10" t="s">
        <v>28</v>
      </c>
      <c r="C12" s="22">
        <v>326435.84999999998</v>
      </c>
      <c r="D12" s="11">
        <v>0</v>
      </c>
      <c r="E12" s="11">
        <v>0</v>
      </c>
    </row>
    <row r="13" spans="1:5" ht="21.75" customHeight="1" x14ac:dyDescent="0.25">
      <c r="A13" s="9" t="s">
        <v>4</v>
      </c>
      <c r="B13" s="10" t="s">
        <v>5</v>
      </c>
      <c r="C13" s="17">
        <f>C14</f>
        <v>-10326144.85</v>
      </c>
      <c r="D13" s="11">
        <f t="shared" ref="C13:E15" si="0">D14</f>
        <v>-7661100</v>
      </c>
      <c r="E13" s="8">
        <f t="shared" si="0"/>
        <v>-7825300</v>
      </c>
    </row>
    <row r="14" spans="1:5" ht="24.75" customHeight="1" x14ac:dyDescent="0.25">
      <c r="A14" s="9" t="s">
        <v>6</v>
      </c>
      <c r="B14" s="10" t="s">
        <v>7</v>
      </c>
      <c r="C14" s="17">
        <f t="shared" si="0"/>
        <v>-10326144.85</v>
      </c>
      <c r="D14" s="11">
        <f t="shared" si="0"/>
        <v>-7661100</v>
      </c>
      <c r="E14" s="8">
        <f t="shared" si="0"/>
        <v>-7825300</v>
      </c>
    </row>
    <row r="15" spans="1:5" ht="31.5" customHeight="1" x14ac:dyDescent="0.25">
      <c r="A15" s="9" t="s">
        <v>8</v>
      </c>
      <c r="B15" s="10" t="s">
        <v>9</v>
      </c>
      <c r="C15" s="17">
        <f t="shared" si="0"/>
        <v>-10326144.85</v>
      </c>
      <c r="D15" s="11">
        <f t="shared" si="0"/>
        <v>-7661100</v>
      </c>
      <c r="E15" s="8">
        <f t="shared" si="0"/>
        <v>-7825300</v>
      </c>
    </row>
    <row r="16" spans="1:5" ht="31.5" x14ac:dyDescent="0.25">
      <c r="A16" s="9" t="s">
        <v>10</v>
      </c>
      <c r="B16" s="10" t="s">
        <v>19</v>
      </c>
      <c r="C16" s="17">
        <v>-10326144.85</v>
      </c>
      <c r="D16" s="11">
        <v>-7661100</v>
      </c>
      <c r="E16" s="8">
        <v>-7825300</v>
      </c>
    </row>
    <row r="17" spans="1:5" ht="25.5" customHeight="1" x14ac:dyDescent="0.25">
      <c r="A17" s="9" t="s">
        <v>11</v>
      </c>
      <c r="B17" s="10" t="s">
        <v>12</v>
      </c>
      <c r="C17" s="17">
        <f t="shared" ref="C17:E19" si="1">C18</f>
        <v>10652580.699999999</v>
      </c>
      <c r="D17" s="11">
        <f t="shared" si="1"/>
        <v>7661100</v>
      </c>
      <c r="E17" s="8">
        <f t="shared" si="1"/>
        <v>7825300</v>
      </c>
    </row>
    <row r="18" spans="1:5" ht="23.25" customHeight="1" x14ac:dyDescent="0.25">
      <c r="A18" s="9" t="s">
        <v>13</v>
      </c>
      <c r="B18" s="10" t="s">
        <v>14</v>
      </c>
      <c r="C18" s="17">
        <f t="shared" si="1"/>
        <v>10652580.699999999</v>
      </c>
      <c r="D18" s="11">
        <f t="shared" si="1"/>
        <v>7661100</v>
      </c>
      <c r="E18" s="8">
        <f t="shared" si="1"/>
        <v>7825300</v>
      </c>
    </row>
    <row r="19" spans="1:5" ht="31.5" customHeight="1" x14ac:dyDescent="0.25">
      <c r="A19" s="9" t="s">
        <v>15</v>
      </c>
      <c r="B19" s="10" t="s">
        <v>16</v>
      </c>
      <c r="C19" s="17">
        <f t="shared" si="1"/>
        <v>10652580.699999999</v>
      </c>
      <c r="D19" s="11">
        <f t="shared" si="1"/>
        <v>7661100</v>
      </c>
      <c r="E19" s="8">
        <f t="shared" si="1"/>
        <v>7825300</v>
      </c>
    </row>
    <row r="20" spans="1:5" ht="41.25" customHeight="1" x14ac:dyDescent="0.25">
      <c r="A20" s="9" t="s">
        <v>17</v>
      </c>
      <c r="B20" s="10" t="s">
        <v>20</v>
      </c>
      <c r="C20" s="17">
        <v>10652580.699999999</v>
      </c>
      <c r="D20" s="11">
        <v>7661100</v>
      </c>
      <c r="E20" s="8">
        <v>7825300</v>
      </c>
    </row>
    <row r="21" spans="1:5" ht="32.25" customHeight="1" x14ac:dyDescent="0.2">
      <c r="A21" s="19" t="s">
        <v>30</v>
      </c>
      <c r="B21" s="13" t="s">
        <v>21</v>
      </c>
      <c r="C21" s="23">
        <f>C12</f>
        <v>326435.84999999998</v>
      </c>
      <c r="D21" s="20">
        <v>0</v>
      </c>
      <c r="E21" s="20">
        <v>0</v>
      </c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/>
  </sheetViews>
  <sheetFormatPr defaultRowHeight="12.75" x14ac:dyDescent="0.2"/>
  <cols>
    <col min="1" max="1" width="0.140625" customWidth="1"/>
    <col min="2" max="2" width="25.85546875" customWidth="1"/>
    <col min="3" max="3" width="64.42578125" customWidth="1"/>
    <col min="4" max="4" width="11.140625" customWidth="1"/>
    <col min="5" max="5" width="17.7109375" customWidth="1"/>
    <col min="6" max="6" width="18.85546875" customWidth="1"/>
    <col min="7" max="7" width="15.7109375" customWidth="1"/>
  </cols>
  <sheetData>
    <row r="1" spans="1:7" ht="17.25" customHeight="1" x14ac:dyDescent="0.2">
      <c r="C1" s="27" t="s">
        <v>36</v>
      </c>
      <c r="D1" s="27"/>
      <c r="F1" s="28" t="s">
        <v>37</v>
      </c>
      <c r="G1" s="28"/>
    </row>
    <row r="2" spans="1:7" ht="16.5" customHeight="1" x14ac:dyDescent="0.2">
      <c r="C2" s="27"/>
      <c r="D2" s="27"/>
      <c r="F2" s="28" t="s">
        <v>31</v>
      </c>
      <c r="G2" s="28"/>
    </row>
    <row r="3" spans="1:7" ht="18.75" customHeight="1" x14ac:dyDescent="0.2">
      <c r="C3" s="27"/>
      <c r="D3" s="27"/>
      <c r="F3" s="28" t="s">
        <v>38</v>
      </c>
      <c r="G3" s="28"/>
    </row>
    <row r="4" spans="1:7" ht="12.75" customHeight="1" x14ac:dyDescent="0.2">
      <c r="A4" s="29" t="s">
        <v>39</v>
      </c>
      <c r="C4" s="27"/>
      <c r="D4" s="27"/>
      <c r="F4" s="28" t="s">
        <v>40</v>
      </c>
      <c r="G4" s="28"/>
    </row>
    <row r="5" spans="1:7" x14ac:dyDescent="0.2">
      <c r="A5" s="29"/>
      <c r="B5" s="29"/>
      <c r="C5" s="29"/>
      <c r="D5" s="29"/>
      <c r="E5" s="29"/>
      <c r="F5" s="29"/>
      <c r="G5" s="29"/>
    </row>
    <row r="6" spans="1:7" x14ac:dyDescent="0.2">
      <c r="B6" s="29"/>
      <c r="C6" s="29"/>
      <c r="D6" s="29"/>
      <c r="E6" s="29"/>
      <c r="F6" s="29"/>
      <c r="G6" s="29"/>
    </row>
    <row r="7" spans="1:7" ht="42" customHeight="1" thickBot="1" x14ac:dyDescent="0.25">
      <c r="B7" s="30" t="s">
        <v>41</v>
      </c>
      <c r="C7" s="30"/>
      <c r="D7" s="30"/>
      <c r="E7" s="30"/>
      <c r="F7" s="30"/>
      <c r="G7" s="30"/>
    </row>
    <row r="8" spans="1:7" x14ac:dyDescent="0.2">
      <c r="A8" s="31" t="s">
        <v>18</v>
      </c>
      <c r="G8" s="32" t="s">
        <v>42</v>
      </c>
    </row>
    <row r="9" spans="1:7" ht="0.75" customHeight="1" x14ac:dyDescent="0.2">
      <c r="A9" s="33"/>
      <c r="B9" s="34" t="s">
        <v>43</v>
      </c>
      <c r="C9" s="35" t="s">
        <v>18</v>
      </c>
      <c r="D9" s="34"/>
      <c r="E9" s="35"/>
      <c r="F9" s="35"/>
      <c r="G9" s="35"/>
    </row>
    <row r="10" spans="1:7" ht="42.75" customHeight="1" x14ac:dyDescent="0.2">
      <c r="A10" s="36" t="s">
        <v>44</v>
      </c>
      <c r="B10" s="34" t="s">
        <v>45</v>
      </c>
      <c r="C10" s="35"/>
      <c r="D10" s="34" t="s">
        <v>46</v>
      </c>
      <c r="E10" s="34">
        <v>2024</v>
      </c>
      <c r="F10" s="34">
        <v>2025</v>
      </c>
      <c r="G10" s="34">
        <v>2026</v>
      </c>
    </row>
    <row r="11" spans="1:7" ht="24" customHeight="1" x14ac:dyDescent="0.2">
      <c r="A11" s="37" t="s">
        <v>47</v>
      </c>
      <c r="B11" s="38" t="s">
        <v>48</v>
      </c>
      <c r="C11" s="39" t="s">
        <v>44</v>
      </c>
      <c r="D11" s="40">
        <f>D12+D54</f>
        <v>2101644.85</v>
      </c>
      <c r="E11" s="41">
        <f>E12+E54</f>
        <v>10326144.85</v>
      </c>
      <c r="F11" s="41">
        <f>F12+F54</f>
        <v>7661100</v>
      </c>
      <c r="G11" s="41">
        <f>G12+G54</f>
        <v>7825300</v>
      </c>
    </row>
    <row r="12" spans="1:7" ht="14.25" customHeight="1" x14ac:dyDescent="0.2">
      <c r="A12" s="37" t="s">
        <v>49</v>
      </c>
      <c r="B12" s="42" t="s">
        <v>50</v>
      </c>
      <c r="C12" s="37" t="s">
        <v>47</v>
      </c>
      <c r="D12" s="43">
        <f>D13+D17+D27+D35+D46+D50</f>
        <v>461000</v>
      </c>
      <c r="E12" s="44">
        <f>E13+E17+E27+E35+E46+E50</f>
        <v>2931000</v>
      </c>
      <c r="F12" s="44">
        <f>F13+F17+F27+F35+F46</f>
        <v>2518000</v>
      </c>
      <c r="G12" s="44">
        <f>G13+G17+G27+G35+G46</f>
        <v>2572000</v>
      </c>
    </row>
    <row r="13" spans="1:7" ht="12.75" customHeight="1" x14ac:dyDescent="0.2">
      <c r="A13" s="37" t="s">
        <v>51</v>
      </c>
      <c r="B13" s="42" t="s">
        <v>52</v>
      </c>
      <c r="C13" s="37" t="s">
        <v>49</v>
      </c>
      <c r="D13" s="45">
        <f>D14</f>
        <v>207000</v>
      </c>
      <c r="E13" s="44">
        <f>E14</f>
        <v>590000</v>
      </c>
      <c r="F13" s="44">
        <f>F14</f>
        <v>399000</v>
      </c>
      <c r="G13" s="44">
        <f>G14</f>
        <v>416000</v>
      </c>
    </row>
    <row r="14" spans="1:7" ht="21.75" customHeight="1" x14ac:dyDescent="0.2">
      <c r="A14" s="37" t="s">
        <v>53</v>
      </c>
      <c r="B14" s="42" t="s">
        <v>54</v>
      </c>
      <c r="C14" s="37" t="s">
        <v>51</v>
      </c>
      <c r="D14" s="45">
        <f>D15</f>
        <v>207000</v>
      </c>
      <c r="E14" s="44">
        <f>E15</f>
        <v>590000</v>
      </c>
      <c r="F14" s="44">
        <v>399000</v>
      </c>
      <c r="G14" s="44">
        <v>416000</v>
      </c>
    </row>
    <row r="15" spans="1:7" ht="53.25" customHeight="1" x14ac:dyDescent="0.2">
      <c r="A15" s="46" t="s">
        <v>53</v>
      </c>
      <c r="B15" s="42" t="s">
        <v>55</v>
      </c>
      <c r="C15" s="37" t="s">
        <v>53</v>
      </c>
      <c r="D15" s="45">
        <f>D16</f>
        <v>207000</v>
      </c>
      <c r="E15" s="44">
        <f>E16</f>
        <v>590000</v>
      </c>
      <c r="F15" s="44">
        <f t="shared" ref="F15:G15" si="0">F16</f>
        <v>399000</v>
      </c>
      <c r="G15" s="44">
        <f t="shared" si="0"/>
        <v>416000</v>
      </c>
    </row>
    <row r="16" spans="1:7" s="50" customFormat="1" ht="66" customHeight="1" x14ac:dyDescent="0.2">
      <c r="A16" s="46" t="s">
        <v>56</v>
      </c>
      <c r="B16" s="47" t="s">
        <v>57</v>
      </c>
      <c r="C16" s="46" t="s">
        <v>58</v>
      </c>
      <c r="D16" s="48">
        <v>207000</v>
      </c>
      <c r="E16" s="49">
        <v>590000</v>
      </c>
      <c r="F16" s="49">
        <v>399000</v>
      </c>
      <c r="G16" s="49">
        <v>416000</v>
      </c>
    </row>
    <row r="17" spans="1:7" s="50" customFormat="1" ht="25.5" customHeight="1" x14ac:dyDescent="0.2">
      <c r="A17" s="46" t="s">
        <v>59</v>
      </c>
      <c r="B17" s="51" t="s">
        <v>60</v>
      </c>
      <c r="C17" s="46" t="s">
        <v>61</v>
      </c>
      <c r="D17" s="48">
        <v>0</v>
      </c>
      <c r="E17" s="49">
        <f t="shared" ref="E17:G17" si="1">E18</f>
        <v>906000</v>
      </c>
      <c r="F17" s="49">
        <f t="shared" si="1"/>
        <v>927000</v>
      </c>
      <c r="G17" s="49">
        <f t="shared" si="1"/>
        <v>962000</v>
      </c>
    </row>
    <row r="18" spans="1:7" s="50" customFormat="1" ht="26.25" customHeight="1" x14ac:dyDescent="0.2">
      <c r="A18" s="46" t="s">
        <v>62</v>
      </c>
      <c r="B18" s="51" t="s">
        <v>63</v>
      </c>
      <c r="C18" s="46" t="s">
        <v>59</v>
      </c>
      <c r="D18" s="48">
        <v>0</v>
      </c>
      <c r="E18" s="49">
        <f t="shared" ref="E18:G18" si="2">E19+E21+E23+E26</f>
        <v>906000</v>
      </c>
      <c r="F18" s="49">
        <f t="shared" si="2"/>
        <v>927000</v>
      </c>
      <c r="G18" s="49">
        <f t="shared" si="2"/>
        <v>962000</v>
      </c>
    </row>
    <row r="19" spans="1:7" s="50" customFormat="1" ht="48" customHeight="1" x14ac:dyDescent="0.2">
      <c r="A19" s="46" t="s">
        <v>64</v>
      </c>
      <c r="B19" s="47" t="s">
        <v>65</v>
      </c>
      <c r="C19" s="46" t="s">
        <v>62</v>
      </c>
      <c r="D19" s="48">
        <v>0</v>
      </c>
      <c r="E19" s="49">
        <f t="shared" ref="E19:G19" si="3">E20</f>
        <v>473000</v>
      </c>
      <c r="F19" s="49">
        <f t="shared" si="3"/>
        <v>482000</v>
      </c>
      <c r="G19" s="49">
        <f t="shared" si="3"/>
        <v>501000</v>
      </c>
    </row>
    <row r="20" spans="1:7" s="50" customFormat="1" ht="70.5" customHeight="1" x14ac:dyDescent="0.2">
      <c r="A20" s="46" t="s">
        <v>66</v>
      </c>
      <c r="B20" s="47" t="s">
        <v>67</v>
      </c>
      <c r="C20" s="46" t="s">
        <v>64</v>
      </c>
      <c r="D20" s="48">
        <v>0</v>
      </c>
      <c r="E20" s="49">
        <v>473000</v>
      </c>
      <c r="F20" s="49">
        <v>482000</v>
      </c>
      <c r="G20" s="49">
        <v>501000</v>
      </c>
    </row>
    <row r="21" spans="1:7" s="50" customFormat="1" ht="56.25" customHeight="1" x14ac:dyDescent="0.2">
      <c r="A21" s="46" t="s">
        <v>68</v>
      </c>
      <c r="B21" s="47" t="s">
        <v>69</v>
      </c>
      <c r="C21" s="46" t="s">
        <v>66</v>
      </c>
      <c r="D21" s="48">
        <v>0</v>
      </c>
      <c r="E21" s="49">
        <f t="shared" ref="E21:G21" si="4">E22</f>
        <v>2000</v>
      </c>
      <c r="F21" s="49">
        <f t="shared" si="4"/>
        <v>3000</v>
      </c>
      <c r="G21" s="49">
        <f t="shared" si="4"/>
        <v>3000</v>
      </c>
    </row>
    <row r="22" spans="1:7" s="50" customFormat="1" ht="73.5" customHeight="1" x14ac:dyDescent="0.2">
      <c r="A22" s="46" t="s">
        <v>70</v>
      </c>
      <c r="B22" s="47" t="s">
        <v>71</v>
      </c>
      <c r="C22" s="46" t="s">
        <v>68</v>
      </c>
      <c r="D22" s="48">
        <v>0</v>
      </c>
      <c r="E22" s="49">
        <v>2000</v>
      </c>
      <c r="F22" s="49">
        <v>3000</v>
      </c>
      <c r="G22" s="49">
        <v>3000</v>
      </c>
    </row>
    <row r="23" spans="1:7" s="50" customFormat="1" ht="54" customHeight="1" x14ac:dyDescent="0.2">
      <c r="A23" s="46" t="s">
        <v>72</v>
      </c>
      <c r="B23" s="47" t="s">
        <v>73</v>
      </c>
      <c r="C23" s="46" t="s">
        <v>70</v>
      </c>
      <c r="D23" s="48">
        <v>0</v>
      </c>
      <c r="E23" s="49">
        <f t="shared" ref="E23:G23" si="5">E24</f>
        <v>490000</v>
      </c>
      <c r="F23" s="49">
        <f t="shared" si="5"/>
        <v>502000</v>
      </c>
      <c r="G23" s="49">
        <f t="shared" si="5"/>
        <v>522000</v>
      </c>
    </row>
    <row r="24" spans="1:7" s="50" customFormat="1" ht="73.5" customHeight="1" x14ac:dyDescent="0.2">
      <c r="A24" s="46" t="s">
        <v>74</v>
      </c>
      <c r="B24" s="47" t="s">
        <v>75</v>
      </c>
      <c r="C24" s="46" t="s">
        <v>72</v>
      </c>
      <c r="D24" s="48">
        <v>0</v>
      </c>
      <c r="E24" s="49">
        <v>490000</v>
      </c>
      <c r="F24" s="49">
        <v>502000</v>
      </c>
      <c r="G24" s="49">
        <v>522000</v>
      </c>
    </row>
    <row r="25" spans="1:7" s="50" customFormat="1" ht="48.75" customHeight="1" x14ac:dyDescent="0.2">
      <c r="A25" s="46" t="s">
        <v>76</v>
      </c>
      <c r="B25" s="47" t="s">
        <v>77</v>
      </c>
      <c r="C25" s="46" t="s">
        <v>74</v>
      </c>
      <c r="D25" s="48">
        <v>0</v>
      </c>
      <c r="E25" s="49">
        <f>E26</f>
        <v>-59000</v>
      </c>
      <c r="F25" s="49">
        <f>F26</f>
        <v>-60000</v>
      </c>
      <c r="G25" s="49">
        <f t="shared" ref="G25" si="6">G26</f>
        <v>-64000</v>
      </c>
    </row>
    <row r="26" spans="1:7" s="50" customFormat="1" ht="70.5" customHeight="1" x14ac:dyDescent="0.2">
      <c r="A26" s="46" t="s">
        <v>78</v>
      </c>
      <c r="B26" s="47" t="s">
        <v>79</v>
      </c>
      <c r="C26" s="46" t="s">
        <v>76</v>
      </c>
      <c r="D26" s="48">
        <v>0</v>
      </c>
      <c r="E26" s="49">
        <v>-59000</v>
      </c>
      <c r="F26" s="49">
        <v>-60000</v>
      </c>
      <c r="G26" s="49">
        <v>-64000</v>
      </c>
    </row>
    <row r="27" spans="1:7" s="50" customFormat="1" ht="15.75" customHeight="1" x14ac:dyDescent="0.2">
      <c r="A27" s="46" t="s">
        <v>80</v>
      </c>
      <c r="B27" s="51" t="s">
        <v>81</v>
      </c>
      <c r="C27" s="46" t="s">
        <v>78</v>
      </c>
      <c r="D27" s="48">
        <f>D28+D32</f>
        <v>124000</v>
      </c>
      <c r="E27" s="49">
        <f>E28+E32</f>
        <v>254000</v>
      </c>
      <c r="F27" s="49">
        <f>F28+F32</f>
        <v>130000</v>
      </c>
      <c r="G27" s="49">
        <f>G28+G32</f>
        <v>130000</v>
      </c>
    </row>
    <row r="28" spans="1:7" s="50" customFormat="1" ht="22.5" customHeight="1" x14ac:dyDescent="0.2">
      <c r="A28" s="46" t="s">
        <v>82</v>
      </c>
      <c r="B28" s="51" t="s">
        <v>83</v>
      </c>
      <c r="C28" s="46" t="s">
        <v>80</v>
      </c>
      <c r="D28" s="48">
        <f>D29</f>
        <v>43000</v>
      </c>
      <c r="E28" s="49">
        <f>E29</f>
        <v>73000</v>
      </c>
      <c r="F28" s="49">
        <f>F29</f>
        <v>30000</v>
      </c>
      <c r="G28" s="49">
        <f>G29</f>
        <v>30000</v>
      </c>
    </row>
    <row r="29" spans="1:7" s="50" customFormat="1" ht="30.75" customHeight="1" x14ac:dyDescent="0.2">
      <c r="A29" s="46"/>
      <c r="B29" s="47" t="s">
        <v>84</v>
      </c>
      <c r="C29" s="52" t="s">
        <v>85</v>
      </c>
      <c r="D29" s="53">
        <f>D30</f>
        <v>43000</v>
      </c>
      <c r="E29" s="49">
        <f t="shared" ref="E29:G30" si="7">E30</f>
        <v>73000</v>
      </c>
      <c r="F29" s="49">
        <f t="shared" si="7"/>
        <v>30000</v>
      </c>
      <c r="G29" s="49">
        <f t="shared" si="7"/>
        <v>30000</v>
      </c>
    </row>
    <row r="30" spans="1:7" s="50" customFormat="1" ht="29.25" customHeight="1" x14ac:dyDescent="0.2">
      <c r="A30" s="46"/>
      <c r="B30" s="47" t="s">
        <v>86</v>
      </c>
      <c r="C30" s="54" t="s">
        <v>85</v>
      </c>
      <c r="D30" s="55">
        <f>D31</f>
        <v>43000</v>
      </c>
      <c r="E30" s="49">
        <f t="shared" si="7"/>
        <v>73000</v>
      </c>
      <c r="F30" s="49">
        <f t="shared" si="7"/>
        <v>30000</v>
      </c>
      <c r="G30" s="49">
        <f t="shared" si="7"/>
        <v>30000</v>
      </c>
    </row>
    <row r="31" spans="1:7" s="50" customFormat="1" ht="63" customHeight="1" x14ac:dyDescent="0.2">
      <c r="A31" s="46"/>
      <c r="B31" s="47" t="s">
        <v>87</v>
      </c>
      <c r="C31" s="54" t="s">
        <v>88</v>
      </c>
      <c r="D31" s="55">
        <v>43000</v>
      </c>
      <c r="E31" s="49">
        <v>73000</v>
      </c>
      <c r="F31" s="49">
        <v>30000</v>
      </c>
      <c r="G31" s="49">
        <v>30000</v>
      </c>
    </row>
    <row r="32" spans="1:7" s="50" customFormat="1" ht="13.5" customHeight="1" x14ac:dyDescent="0.2">
      <c r="A32" s="46" t="s">
        <v>89</v>
      </c>
      <c r="B32" s="51" t="s">
        <v>90</v>
      </c>
      <c r="C32" s="46" t="s">
        <v>89</v>
      </c>
      <c r="D32" s="48">
        <f>D33</f>
        <v>81000</v>
      </c>
      <c r="E32" s="49">
        <f>E33</f>
        <v>181000</v>
      </c>
      <c r="F32" s="49">
        <f>F33</f>
        <v>100000</v>
      </c>
      <c r="G32" s="49">
        <f>G33</f>
        <v>100000</v>
      </c>
    </row>
    <row r="33" spans="1:7" s="50" customFormat="1" ht="11.25" customHeight="1" x14ac:dyDescent="0.2">
      <c r="A33" s="46" t="s">
        <v>91</v>
      </c>
      <c r="B33" s="51" t="s">
        <v>92</v>
      </c>
      <c r="C33" s="46" t="s">
        <v>89</v>
      </c>
      <c r="D33" s="48">
        <f>D34</f>
        <v>81000</v>
      </c>
      <c r="E33" s="49">
        <f t="shared" ref="E33:G33" si="8">E34</f>
        <v>181000</v>
      </c>
      <c r="F33" s="49">
        <f t="shared" si="8"/>
        <v>100000</v>
      </c>
      <c r="G33" s="49">
        <f t="shared" si="8"/>
        <v>100000</v>
      </c>
    </row>
    <row r="34" spans="1:7" s="50" customFormat="1" ht="28.5" customHeight="1" x14ac:dyDescent="0.2">
      <c r="A34" s="46" t="s">
        <v>93</v>
      </c>
      <c r="B34" s="47" t="s">
        <v>94</v>
      </c>
      <c r="C34" s="46" t="s">
        <v>95</v>
      </c>
      <c r="D34" s="48">
        <v>81000</v>
      </c>
      <c r="E34" s="49">
        <v>181000</v>
      </c>
      <c r="F34" s="49">
        <v>100000</v>
      </c>
      <c r="G34" s="49">
        <v>100000</v>
      </c>
    </row>
    <row r="35" spans="1:7" s="50" customFormat="1" ht="12" customHeight="1" x14ac:dyDescent="0.2">
      <c r="A35" s="46" t="s">
        <v>96</v>
      </c>
      <c r="B35" s="51" t="s">
        <v>97</v>
      </c>
      <c r="C35" s="46" t="s">
        <v>93</v>
      </c>
      <c r="D35" s="48">
        <v>0</v>
      </c>
      <c r="E35" s="49">
        <f>E36+E39</f>
        <v>651000</v>
      </c>
      <c r="F35" s="49">
        <f>F36+F39</f>
        <v>662000</v>
      </c>
      <c r="G35" s="49">
        <f>G36+G39</f>
        <v>664000</v>
      </c>
    </row>
    <row r="36" spans="1:7" s="50" customFormat="1" ht="20.25" customHeight="1" x14ac:dyDescent="0.2">
      <c r="A36" s="46" t="s">
        <v>98</v>
      </c>
      <c r="B36" s="51" t="s">
        <v>99</v>
      </c>
      <c r="C36" s="46" t="s">
        <v>96</v>
      </c>
      <c r="D36" s="48">
        <v>0</v>
      </c>
      <c r="E36" s="49">
        <f t="shared" ref="E36:G37" si="9">E37</f>
        <v>11000</v>
      </c>
      <c r="F36" s="49">
        <f t="shared" si="9"/>
        <v>11000</v>
      </c>
      <c r="G36" s="49">
        <f t="shared" si="9"/>
        <v>11000</v>
      </c>
    </row>
    <row r="37" spans="1:7" s="50" customFormat="1" ht="25.5" customHeight="1" x14ac:dyDescent="0.2">
      <c r="A37" s="46" t="s">
        <v>100</v>
      </c>
      <c r="B37" s="51" t="s">
        <v>101</v>
      </c>
      <c r="C37" s="46" t="s">
        <v>98</v>
      </c>
      <c r="D37" s="48">
        <v>0</v>
      </c>
      <c r="E37" s="49">
        <f>E38</f>
        <v>11000</v>
      </c>
      <c r="F37" s="49">
        <f t="shared" si="9"/>
        <v>11000</v>
      </c>
      <c r="G37" s="49">
        <f t="shared" si="9"/>
        <v>11000</v>
      </c>
    </row>
    <row r="38" spans="1:7" s="50" customFormat="1" ht="49.5" customHeight="1" x14ac:dyDescent="0.2">
      <c r="A38" s="46" t="s">
        <v>102</v>
      </c>
      <c r="B38" s="47" t="s">
        <v>103</v>
      </c>
      <c r="C38" s="46" t="s">
        <v>104</v>
      </c>
      <c r="D38" s="48">
        <v>0</v>
      </c>
      <c r="E38" s="49">
        <v>11000</v>
      </c>
      <c r="F38" s="49">
        <v>11000</v>
      </c>
      <c r="G38" s="49">
        <v>11000</v>
      </c>
    </row>
    <row r="39" spans="1:7" s="50" customFormat="1" ht="12.75" customHeight="1" x14ac:dyDescent="0.2">
      <c r="A39" s="46"/>
      <c r="B39" s="51" t="s">
        <v>105</v>
      </c>
      <c r="C39" s="46" t="s">
        <v>102</v>
      </c>
      <c r="D39" s="48">
        <v>0</v>
      </c>
      <c r="E39" s="49">
        <f>E40+E43</f>
        <v>640000</v>
      </c>
      <c r="F39" s="49">
        <f>F40+F43</f>
        <v>651000</v>
      </c>
      <c r="G39" s="49">
        <f>G40+G43</f>
        <v>653000</v>
      </c>
    </row>
    <row r="40" spans="1:7" s="50" customFormat="1" ht="17.25" customHeight="1" x14ac:dyDescent="0.2">
      <c r="A40" s="46"/>
      <c r="B40" s="51" t="s">
        <v>106</v>
      </c>
      <c r="C40" s="46" t="s">
        <v>107</v>
      </c>
      <c r="D40" s="48">
        <v>0</v>
      </c>
      <c r="E40" s="49">
        <f t="shared" ref="E40:G41" si="10">E41</f>
        <v>82000</v>
      </c>
      <c r="F40" s="49">
        <f t="shared" si="10"/>
        <v>82000</v>
      </c>
      <c r="G40" s="49">
        <f t="shared" si="10"/>
        <v>84000</v>
      </c>
    </row>
    <row r="41" spans="1:7" s="50" customFormat="1" ht="24" customHeight="1" x14ac:dyDescent="0.2">
      <c r="A41" s="46"/>
      <c r="B41" s="51" t="s">
        <v>108</v>
      </c>
      <c r="C41" s="46" t="s">
        <v>109</v>
      </c>
      <c r="D41" s="48">
        <v>0</v>
      </c>
      <c r="E41" s="49">
        <f t="shared" si="10"/>
        <v>82000</v>
      </c>
      <c r="F41" s="49">
        <f t="shared" si="10"/>
        <v>82000</v>
      </c>
      <c r="G41" s="49">
        <f t="shared" si="10"/>
        <v>84000</v>
      </c>
    </row>
    <row r="42" spans="1:7" s="50" customFormat="1" ht="36" customHeight="1" x14ac:dyDescent="0.2">
      <c r="A42" s="46" t="s">
        <v>110</v>
      </c>
      <c r="B42" s="47" t="s">
        <v>111</v>
      </c>
      <c r="C42" s="46" t="s">
        <v>112</v>
      </c>
      <c r="D42" s="48">
        <v>0</v>
      </c>
      <c r="E42" s="49">
        <v>82000</v>
      </c>
      <c r="F42" s="49">
        <v>82000</v>
      </c>
      <c r="G42" s="49">
        <v>84000</v>
      </c>
    </row>
    <row r="43" spans="1:7" s="50" customFormat="1" ht="19.5" customHeight="1" x14ac:dyDescent="0.2">
      <c r="A43" s="46" t="s">
        <v>113</v>
      </c>
      <c r="B43" s="51" t="s">
        <v>114</v>
      </c>
      <c r="C43" s="46" t="s">
        <v>110</v>
      </c>
      <c r="D43" s="48">
        <v>0</v>
      </c>
      <c r="E43" s="49">
        <f>E44</f>
        <v>558000</v>
      </c>
      <c r="F43" s="49">
        <f t="shared" ref="F43:G43" si="11">F45</f>
        <v>569000</v>
      </c>
      <c r="G43" s="49">
        <f t="shared" si="11"/>
        <v>569000</v>
      </c>
    </row>
    <row r="44" spans="1:7" s="50" customFormat="1" ht="24.75" customHeight="1" x14ac:dyDescent="0.2">
      <c r="A44" s="46" t="s">
        <v>115</v>
      </c>
      <c r="B44" s="51" t="s">
        <v>116</v>
      </c>
      <c r="C44" s="46" t="s">
        <v>113</v>
      </c>
      <c r="D44" s="48">
        <v>0</v>
      </c>
      <c r="E44" s="49">
        <f t="shared" ref="E44:G44" si="12">E45</f>
        <v>558000</v>
      </c>
      <c r="F44" s="49">
        <f t="shared" si="12"/>
        <v>569000</v>
      </c>
      <c r="G44" s="49">
        <f t="shared" si="12"/>
        <v>569000</v>
      </c>
    </row>
    <row r="45" spans="1:7" s="50" customFormat="1" ht="48" customHeight="1" x14ac:dyDescent="0.2">
      <c r="A45" s="46"/>
      <c r="B45" s="47" t="s">
        <v>117</v>
      </c>
      <c r="C45" s="46" t="s">
        <v>115</v>
      </c>
      <c r="D45" s="48">
        <v>0</v>
      </c>
      <c r="E45" s="49">
        <v>558000</v>
      </c>
      <c r="F45" s="49">
        <v>569000</v>
      </c>
      <c r="G45" s="49">
        <v>569000</v>
      </c>
    </row>
    <row r="46" spans="1:7" s="50" customFormat="1" ht="22.5" customHeight="1" x14ac:dyDescent="0.2">
      <c r="A46" s="46"/>
      <c r="B46" s="56" t="s">
        <v>118</v>
      </c>
      <c r="C46" s="57" t="s">
        <v>119</v>
      </c>
      <c r="D46" s="58">
        <v>0</v>
      </c>
      <c r="E46" s="59">
        <f t="shared" ref="E46:G47" si="13">E47</f>
        <v>400000</v>
      </c>
      <c r="F46" s="59">
        <f t="shared" si="13"/>
        <v>400000</v>
      </c>
      <c r="G46" s="59">
        <f t="shared" si="13"/>
        <v>400000</v>
      </c>
    </row>
    <row r="47" spans="1:7" s="50" customFormat="1" ht="56.25" customHeight="1" x14ac:dyDescent="0.2">
      <c r="A47" s="46"/>
      <c r="B47" s="60" t="s">
        <v>120</v>
      </c>
      <c r="C47" s="57" t="s">
        <v>121</v>
      </c>
      <c r="D47" s="58">
        <v>0</v>
      </c>
      <c r="E47" s="59">
        <f t="shared" si="13"/>
        <v>400000</v>
      </c>
      <c r="F47" s="59">
        <f t="shared" si="13"/>
        <v>400000</v>
      </c>
      <c r="G47" s="59">
        <f t="shared" si="13"/>
        <v>400000</v>
      </c>
    </row>
    <row r="48" spans="1:7" s="50" customFormat="1" ht="48.75" customHeight="1" x14ac:dyDescent="0.2">
      <c r="A48" s="46"/>
      <c r="B48" s="61" t="s">
        <v>122</v>
      </c>
      <c r="C48" s="54" t="s">
        <v>123</v>
      </c>
      <c r="D48" s="55">
        <v>0</v>
      </c>
      <c r="E48" s="49">
        <f>E49</f>
        <v>400000</v>
      </c>
      <c r="F48" s="49">
        <f>F49</f>
        <v>400000</v>
      </c>
      <c r="G48" s="49">
        <f>G49</f>
        <v>400000</v>
      </c>
    </row>
    <row r="49" spans="1:7" s="50" customFormat="1" ht="48" customHeight="1" x14ac:dyDescent="0.2">
      <c r="A49" s="46" t="s">
        <v>124</v>
      </c>
      <c r="B49" s="61" t="s">
        <v>125</v>
      </c>
      <c r="C49" s="54" t="s">
        <v>126</v>
      </c>
      <c r="D49" s="55">
        <v>0</v>
      </c>
      <c r="E49" s="49">
        <v>400000</v>
      </c>
      <c r="F49" s="49">
        <v>400000</v>
      </c>
      <c r="G49" s="49">
        <v>400000</v>
      </c>
    </row>
    <row r="50" spans="1:7" s="50" customFormat="1" ht="17.25" customHeight="1" x14ac:dyDescent="0.2">
      <c r="A50" s="46"/>
      <c r="B50" s="56" t="s">
        <v>127</v>
      </c>
      <c r="C50" s="62" t="s">
        <v>128</v>
      </c>
      <c r="D50" s="55">
        <f t="shared" ref="D50:E52" si="14">D51</f>
        <v>130000</v>
      </c>
      <c r="E50" s="49">
        <f t="shared" si="14"/>
        <v>130000</v>
      </c>
      <c r="F50" s="49">
        <v>0</v>
      </c>
      <c r="G50" s="49">
        <v>0</v>
      </c>
    </row>
    <row r="51" spans="1:7" s="50" customFormat="1" ht="21" customHeight="1" x14ac:dyDescent="0.2">
      <c r="A51" s="46"/>
      <c r="B51" s="60" t="s">
        <v>129</v>
      </c>
      <c r="C51" s="63" t="s">
        <v>130</v>
      </c>
      <c r="D51" s="55">
        <f t="shared" si="14"/>
        <v>130000</v>
      </c>
      <c r="E51" s="49">
        <f t="shared" si="14"/>
        <v>130000</v>
      </c>
      <c r="F51" s="49">
        <v>0</v>
      </c>
      <c r="G51" s="49">
        <v>0</v>
      </c>
    </row>
    <row r="52" spans="1:7" s="50" customFormat="1" ht="20.25" customHeight="1" x14ac:dyDescent="0.2">
      <c r="A52" s="46"/>
      <c r="B52" s="61" t="s">
        <v>131</v>
      </c>
      <c r="C52" s="63" t="s">
        <v>132</v>
      </c>
      <c r="D52" s="55">
        <f t="shared" si="14"/>
        <v>130000</v>
      </c>
      <c r="E52" s="49">
        <f t="shared" si="14"/>
        <v>130000</v>
      </c>
      <c r="F52" s="49">
        <v>0</v>
      </c>
      <c r="G52" s="49">
        <v>0</v>
      </c>
    </row>
    <row r="53" spans="1:7" s="50" customFormat="1" ht="24" customHeight="1" x14ac:dyDescent="0.2">
      <c r="A53" s="46"/>
      <c r="B53" s="61" t="s">
        <v>133</v>
      </c>
      <c r="C53" s="54" t="s">
        <v>134</v>
      </c>
      <c r="D53" s="55">
        <v>130000</v>
      </c>
      <c r="E53" s="49">
        <v>130000</v>
      </c>
      <c r="F53" s="49">
        <v>0</v>
      </c>
      <c r="G53" s="49">
        <v>0</v>
      </c>
    </row>
    <row r="54" spans="1:7" s="50" customFormat="1" ht="16.5" customHeight="1" x14ac:dyDescent="0.2">
      <c r="A54" s="46" t="s">
        <v>135</v>
      </c>
      <c r="B54" s="51" t="s">
        <v>136</v>
      </c>
      <c r="C54" s="46" t="s">
        <v>124</v>
      </c>
      <c r="D54" s="48">
        <f>D55</f>
        <v>1640644.85</v>
      </c>
      <c r="E54" s="49">
        <f>E55</f>
        <v>7395144.8499999996</v>
      </c>
      <c r="F54" s="49">
        <f>F55</f>
        <v>5143100</v>
      </c>
      <c r="G54" s="49">
        <f>G55</f>
        <v>5253300</v>
      </c>
    </row>
    <row r="55" spans="1:7" s="50" customFormat="1" ht="28.5" customHeight="1" x14ac:dyDescent="0.2">
      <c r="A55" s="46" t="s">
        <v>137</v>
      </c>
      <c r="B55" s="51" t="s">
        <v>138</v>
      </c>
      <c r="C55" s="46" t="s">
        <v>135</v>
      </c>
      <c r="D55" s="48">
        <f>D61+D63+D66</f>
        <v>1640644.85</v>
      </c>
      <c r="E55" s="49">
        <f>E56+E63+E66</f>
        <v>7395144.8499999996</v>
      </c>
      <c r="F55" s="49">
        <f>F56+F63+F66</f>
        <v>5143100</v>
      </c>
      <c r="G55" s="49">
        <f>G56+G63+G66</f>
        <v>5253300</v>
      </c>
    </row>
    <row r="56" spans="1:7" s="50" customFormat="1" ht="19.5" customHeight="1" x14ac:dyDescent="0.2">
      <c r="A56" s="46" t="s">
        <v>139</v>
      </c>
      <c r="B56" s="51" t="s">
        <v>140</v>
      </c>
      <c r="C56" s="46" t="s">
        <v>137</v>
      </c>
      <c r="D56" s="48">
        <v>0</v>
      </c>
      <c r="E56" s="49">
        <f>E57+E59+E61</f>
        <v>6216433</v>
      </c>
      <c r="F56" s="49">
        <f>F57+F59</f>
        <v>4973000</v>
      </c>
      <c r="G56" s="49">
        <f>G57+G59</f>
        <v>5067000</v>
      </c>
    </row>
    <row r="57" spans="1:7" s="50" customFormat="1" ht="21" customHeight="1" x14ac:dyDescent="0.2">
      <c r="A57" s="46" t="s">
        <v>141</v>
      </c>
      <c r="B57" s="51" t="s">
        <v>142</v>
      </c>
      <c r="C57" s="46" t="s">
        <v>143</v>
      </c>
      <c r="D57" s="48">
        <v>0</v>
      </c>
      <c r="E57" s="49">
        <f>E58</f>
        <v>4803000</v>
      </c>
      <c r="F57" s="49">
        <f>F58</f>
        <v>4900000</v>
      </c>
      <c r="G57" s="49">
        <f>G58</f>
        <v>4995000</v>
      </c>
    </row>
    <row r="58" spans="1:7" s="50" customFormat="1" ht="25.5" customHeight="1" x14ac:dyDescent="0.2">
      <c r="A58" s="46"/>
      <c r="B58" s="47" t="s">
        <v>144</v>
      </c>
      <c r="C58" s="64" t="s">
        <v>145</v>
      </c>
      <c r="D58" s="65">
        <v>0</v>
      </c>
      <c r="E58" s="49">
        <v>4803000</v>
      </c>
      <c r="F58" s="49">
        <v>4900000</v>
      </c>
      <c r="G58" s="49">
        <v>4995000</v>
      </c>
    </row>
    <row r="59" spans="1:7" s="50" customFormat="1" ht="24" customHeight="1" x14ac:dyDescent="0.2">
      <c r="A59" s="46" t="s">
        <v>146</v>
      </c>
      <c r="B59" s="51" t="s">
        <v>147</v>
      </c>
      <c r="C59" s="64" t="s">
        <v>148</v>
      </c>
      <c r="D59" s="65">
        <v>0</v>
      </c>
      <c r="E59" s="49">
        <f>E60</f>
        <v>73000</v>
      </c>
      <c r="F59" s="49">
        <f>F60</f>
        <v>73000</v>
      </c>
      <c r="G59" s="49">
        <f>G60</f>
        <v>72000</v>
      </c>
    </row>
    <row r="60" spans="1:7" s="50" customFormat="1" ht="30" customHeight="1" x14ac:dyDescent="0.2">
      <c r="A60" s="46" t="s">
        <v>149</v>
      </c>
      <c r="B60" s="47" t="s">
        <v>150</v>
      </c>
      <c r="C60" s="64" t="s">
        <v>146</v>
      </c>
      <c r="D60" s="65">
        <v>0</v>
      </c>
      <c r="E60" s="49">
        <v>73000</v>
      </c>
      <c r="F60" s="49">
        <v>73000</v>
      </c>
      <c r="G60" s="49">
        <v>72000</v>
      </c>
    </row>
    <row r="61" spans="1:7" s="50" customFormat="1" ht="15" customHeight="1" x14ac:dyDescent="0.2">
      <c r="A61" s="46"/>
      <c r="B61" s="66" t="s">
        <v>151</v>
      </c>
      <c r="C61" s="64" t="s">
        <v>152</v>
      </c>
      <c r="D61" s="48">
        <f>D62</f>
        <v>1340433</v>
      </c>
      <c r="E61" s="49">
        <f>E62</f>
        <v>1340433</v>
      </c>
      <c r="F61" s="49">
        <v>0</v>
      </c>
      <c r="G61" s="49">
        <v>0</v>
      </c>
    </row>
    <row r="62" spans="1:7" s="50" customFormat="1" ht="15.75" customHeight="1" x14ac:dyDescent="0.2">
      <c r="A62" s="46"/>
      <c r="B62" s="66" t="s">
        <v>153</v>
      </c>
      <c r="C62" s="64" t="s">
        <v>154</v>
      </c>
      <c r="D62" s="48">
        <v>1340433</v>
      </c>
      <c r="E62" s="49">
        <v>1340433</v>
      </c>
      <c r="F62" s="49">
        <v>0</v>
      </c>
      <c r="G62" s="49">
        <v>0</v>
      </c>
    </row>
    <row r="63" spans="1:7" s="50" customFormat="1" ht="16.5" customHeight="1" x14ac:dyDescent="0.2">
      <c r="A63" s="46" t="s">
        <v>155</v>
      </c>
      <c r="B63" s="51" t="s">
        <v>156</v>
      </c>
      <c r="C63" s="46" t="s">
        <v>149</v>
      </c>
      <c r="D63" s="48">
        <f>D64</f>
        <v>211.85</v>
      </c>
      <c r="E63" s="49">
        <f t="shared" ref="E63:G64" si="15">E64</f>
        <v>154411.85</v>
      </c>
      <c r="F63" s="49">
        <f t="shared" si="15"/>
        <v>170100</v>
      </c>
      <c r="G63" s="49">
        <f t="shared" si="15"/>
        <v>186300</v>
      </c>
    </row>
    <row r="64" spans="1:7" s="50" customFormat="1" ht="25.5" customHeight="1" x14ac:dyDescent="0.2">
      <c r="A64" s="46" t="s">
        <v>157</v>
      </c>
      <c r="B64" s="51" t="s">
        <v>158</v>
      </c>
      <c r="C64" s="46" t="s">
        <v>159</v>
      </c>
      <c r="D64" s="48">
        <f>D65</f>
        <v>211.85</v>
      </c>
      <c r="E64" s="49">
        <f t="shared" si="15"/>
        <v>154411.85</v>
      </c>
      <c r="F64" s="49">
        <f t="shared" si="15"/>
        <v>170100</v>
      </c>
      <c r="G64" s="49">
        <f t="shared" si="15"/>
        <v>186300</v>
      </c>
    </row>
    <row r="65" spans="1:7" s="50" customFormat="1" ht="42" customHeight="1" x14ac:dyDescent="0.2">
      <c r="A65" s="46"/>
      <c r="B65" s="47" t="s">
        <v>160</v>
      </c>
      <c r="C65" s="46" t="s">
        <v>161</v>
      </c>
      <c r="D65" s="48">
        <v>211.85</v>
      </c>
      <c r="E65" s="49">
        <v>154411.85</v>
      </c>
      <c r="F65" s="49">
        <v>170100</v>
      </c>
      <c r="G65" s="49">
        <v>186300</v>
      </c>
    </row>
    <row r="66" spans="1:7" s="50" customFormat="1" ht="15" customHeight="1" x14ac:dyDescent="0.2">
      <c r="A66" s="46"/>
      <c r="B66" s="47" t="s">
        <v>162</v>
      </c>
      <c r="C66" s="46" t="s">
        <v>163</v>
      </c>
      <c r="D66" s="48">
        <v>300000</v>
      </c>
      <c r="E66" s="49">
        <f>E67</f>
        <v>1024300</v>
      </c>
      <c r="F66" s="49">
        <v>0</v>
      </c>
      <c r="G66" s="49">
        <v>0</v>
      </c>
    </row>
    <row r="67" spans="1:7" s="50" customFormat="1" ht="15.75" customHeight="1" x14ac:dyDescent="0.2">
      <c r="A67" s="46"/>
      <c r="B67" s="47" t="s">
        <v>164</v>
      </c>
      <c r="C67" s="46" t="s">
        <v>165</v>
      </c>
      <c r="D67" s="48">
        <f>D68</f>
        <v>300000</v>
      </c>
      <c r="E67" s="49">
        <f>E68</f>
        <v>1024300</v>
      </c>
      <c r="F67" s="49">
        <v>0</v>
      </c>
      <c r="G67" s="49">
        <v>0</v>
      </c>
    </row>
    <row r="68" spans="1:7" s="50" customFormat="1" ht="14.25" customHeight="1" x14ac:dyDescent="0.2">
      <c r="B68" s="47" t="s">
        <v>166</v>
      </c>
      <c r="C68" s="46" t="s">
        <v>167</v>
      </c>
      <c r="D68" s="48">
        <v>300000</v>
      </c>
      <c r="E68" s="49">
        <v>1024300</v>
      </c>
      <c r="F68" s="49">
        <v>0</v>
      </c>
      <c r="G68" s="49">
        <v>0</v>
      </c>
    </row>
    <row r="69" spans="1:7" s="50" customFormat="1" x14ac:dyDescent="0.2">
      <c r="C69" s="67"/>
      <c r="D69" s="67"/>
    </row>
    <row r="70" spans="1:7" x14ac:dyDescent="0.2">
      <c r="B70" s="50"/>
      <c r="C70" s="50"/>
      <c r="D70" s="50"/>
      <c r="E70" s="50"/>
      <c r="F70" s="50"/>
      <c r="G70" s="50"/>
    </row>
  </sheetData>
  <mergeCells count="8">
    <mergeCell ref="F1:G1"/>
    <mergeCell ref="F2:G2"/>
    <mergeCell ref="F3:G3"/>
    <mergeCell ref="F4:G4"/>
    <mergeCell ref="B7:G7"/>
    <mergeCell ref="A8:A9"/>
    <mergeCell ref="C9:C10"/>
    <mergeCell ref="E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F1" workbookViewId="0">
      <selection activeCell="F1" sqref="F1"/>
    </sheetView>
  </sheetViews>
  <sheetFormatPr defaultRowHeight="12.75" x14ac:dyDescent="0.2"/>
  <cols>
    <col min="1" max="1" width="0.140625" style="299" hidden="1" customWidth="1"/>
    <col min="2" max="4" width="10.28515625" style="299" hidden="1" customWidth="1"/>
    <col min="5" max="5" width="3.140625" style="299" hidden="1" customWidth="1"/>
    <col min="6" max="8" width="9.140625" style="300"/>
    <col min="9" max="9" width="48.85546875" style="300" customWidth="1"/>
    <col min="10" max="11" width="5.5703125" style="301" customWidth="1"/>
    <col min="12" max="12" width="0.28515625" style="301" hidden="1" customWidth="1"/>
    <col min="13" max="13" width="5.140625" style="301" hidden="1" customWidth="1"/>
    <col min="14" max="14" width="11.5703125" style="301" customWidth="1"/>
    <col min="15" max="15" width="12.5703125" style="301" customWidth="1"/>
    <col min="16" max="16" width="11.85546875" style="301" customWidth="1"/>
    <col min="17" max="17" width="11.7109375" style="301" customWidth="1"/>
  </cols>
  <sheetData>
    <row r="1" spans="1:21" x14ac:dyDescent="0.2">
      <c r="A1" s="249"/>
      <c r="B1" s="249"/>
      <c r="C1" s="249"/>
      <c r="D1" s="249"/>
      <c r="E1" s="249"/>
      <c r="F1" s="250"/>
      <c r="G1" s="250"/>
      <c r="H1" s="250"/>
      <c r="I1" s="250"/>
      <c r="J1" s="251"/>
      <c r="K1" s="251"/>
      <c r="L1" s="252"/>
      <c r="M1" s="252"/>
      <c r="N1" s="252"/>
      <c r="O1" s="253" t="s">
        <v>276</v>
      </c>
      <c r="P1" s="253"/>
      <c r="Q1" s="253"/>
    </row>
    <row r="2" spans="1:21" x14ac:dyDescent="0.2">
      <c r="A2" s="249"/>
      <c r="B2" s="249"/>
      <c r="C2" s="249"/>
      <c r="D2" s="249"/>
      <c r="E2" s="249"/>
      <c r="F2" s="250"/>
      <c r="G2" s="250"/>
      <c r="H2" s="250"/>
      <c r="I2" s="250"/>
      <c r="J2" s="251"/>
      <c r="K2" s="251"/>
      <c r="L2" s="252"/>
      <c r="M2" s="252"/>
      <c r="N2" s="252"/>
      <c r="O2" s="253" t="s">
        <v>277</v>
      </c>
      <c r="P2" s="253"/>
      <c r="Q2" s="253"/>
    </row>
    <row r="3" spans="1:21" x14ac:dyDescent="0.2">
      <c r="A3" s="249"/>
      <c r="B3" s="249"/>
      <c r="C3" s="249"/>
      <c r="D3" s="249"/>
      <c r="E3" s="249"/>
      <c r="F3" s="250"/>
      <c r="G3" s="250"/>
      <c r="H3" s="250"/>
      <c r="I3" s="250"/>
      <c r="J3" s="251"/>
      <c r="K3" s="251"/>
      <c r="L3" s="252"/>
      <c r="M3" s="252"/>
      <c r="N3" s="252"/>
      <c r="O3" s="253" t="s">
        <v>278</v>
      </c>
      <c r="P3" s="253"/>
      <c r="Q3" s="253"/>
    </row>
    <row r="4" spans="1:21" x14ac:dyDescent="0.2">
      <c r="A4" s="249"/>
      <c r="B4" s="249"/>
      <c r="C4" s="249"/>
      <c r="D4" s="249"/>
      <c r="E4" s="249"/>
      <c r="F4" s="250"/>
      <c r="G4" s="250"/>
      <c r="H4" s="250"/>
      <c r="I4" s="254"/>
      <c r="J4" s="251"/>
      <c r="K4" s="251"/>
      <c r="L4" s="252"/>
      <c r="M4" s="252"/>
      <c r="N4" s="252"/>
      <c r="O4" s="253" t="s">
        <v>40</v>
      </c>
      <c r="P4" s="253"/>
      <c r="Q4" s="253"/>
    </row>
    <row r="5" spans="1:21" x14ac:dyDescent="0.2">
      <c r="A5" s="249"/>
      <c r="B5" s="249"/>
      <c r="C5" s="249"/>
      <c r="D5" s="249"/>
      <c r="E5" s="249"/>
      <c r="F5" s="250"/>
      <c r="G5" s="250"/>
      <c r="H5" s="250"/>
      <c r="I5" s="255"/>
      <c r="J5" s="251"/>
      <c r="K5" s="251"/>
      <c r="L5" s="252"/>
      <c r="M5" s="252"/>
      <c r="N5" s="252"/>
      <c r="O5" s="251"/>
      <c r="P5" s="251"/>
      <c r="Q5" s="251"/>
    </row>
    <row r="6" spans="1:21" x14ac:dyDescent="0.2">
      <c r="A6" s="256" t="s">
        <v>279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21" x14ac:dyDescent="0.2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3"/>
      <c r="O7" s="72"/>
      <c r="P7" s="72"/>
      <c r="Q7" s="73" t="s">
        <v>23</v>
      </c>
    </row>
    <row r="8" spans="1:21" ht="13.5" thickBot="1" x14ac:dyDescent="0.25">
      <c r="A8" s="258"/>
      <c r="B8" s="259" t="s">
        <v>171</v>
      </c>
      <c r="C8" s="258"/>
      <c r="D8" s="258"/>
      <c r="E8" s="258"/>
      <c r="F8" s="260"/>
      <c r="G8" s="260"/>
      <c r="H8" s="260"/>
      <c r="I8" s="260"/>
      <c r="J8" s="261"/>
      <c r="K8" s="261"/>
      <c r="L8" s="261"/>
      <c r="M8" s="261"/>
      <c r="N8" s="261"/>
      <c r="O8" s="72"/>
      <c r="P8" s="72"/>
      <c r="Q8" s="72"/>
    </row>
    <row r="9" spans="1:21" ht="51" x14ac:dyDescent="0.2">
      <c r="A9" s="262" t="s">
        <v>280</v>
      </c>
      <c r="B9" s="263"/>
      <c r="C9" s="263"/>
      <c r="D9" s="263"/>
      <c r="E9" s="263"/>
      <c r="F9" s="263"/>
      <c r="G9" s="263"/>
      <c r="H9" s="263"/>
      <c r="I9" s="263"/>
      <c r="J9" s="264" t="s">
        <v>263</v>
      </c>
      <c r="K9" s="264" t="s">
        <v>262</v>
      </c>
      <c r="L9" s="264" t="s">
        <v>281</v>
      </c>
      <c r="M9" s="264" t="s">
        <v>282</v>
      </c>
      <c r="N9" s="264" t="s">
        <v>46</v>
      </c>
      <c r="O9" s="264">
        <v>2024</v>
      </c>
      <c r="P9" s="264">
        <v>2025</v>
      </c>
      <c r="Q9" s="265">
        <v>2026</v>
      </c>
    </row>
    <row r="10" spans="1:21" x14ac:dyDescent="0.2">
      <c r="A10" s="266"/>
      <c r="B10" s="267"/>
      <c r="C10" s="267"/>
      <c r="D10" s="267"/>
      <c r="E10" s="267"/>
      <c r="F10" s="268" t="s">
        <v>252</v>
      </c>
      <c r="G10" s="268"/>
      <c r="H10" s="268"/>
      <c r="I10" s="268"/>
      <c r="J10" s="269">
        <v>0</v>
      </c>
      <c r="K10" s="270">
        <v>0</v>
      </c>
      <c r="L10" s="217"/>
      <c r="M10" s="217"/>
      <c r="N10" s="217"/>
      <c r="O10" s="271">
        <v>0</v>
      </c>
      <c r="P10" s="217">
        <v>187275</v>
      </c>
      <c r="Q10" s="217">
        <v>381950</v>
      </c>
    </row>
    <row r="11" spans="1:21" x14ac:dyDescent="0.2">
      <c r="A11" s="272" t="s">
        <v>250</v>
      </c>
      <c r="B11" s="273"/>
      <c r="C11" s="273"/>
      <c r="D11" s="273"/>
      <c r="E11" s="273"/>
      <c r="F11" s="273"/>
      <c r="G11" s="273"/>
      <c r="H11" s="273"/>
      <c r="I11" s="273"/>
      <c r="J11" s="101">
        <v>1</v>
      </c>
      <c r="K11" s="101">
        <v>0</v>
      </c>
      <c r="L11" s="100">
        <v>0</v>
      </c>
      <c r="M11" s="99">
        <v>0</v>
      </c>
      <c r="N11" s="274">
        <f>N12+N13</f>
        <v>1370777.5</v>
      </c>
      <c r="O11" s="84">
        <f>O12+O13+O14+O15+O16</f>
        <v>4012506.24</v>
      </c>
      <c r="P11" s="84">
        <f>P12+P13+P14+P15+P16</f>
        <v>3114442</v>
      </c>
      <c r="Q11" s="275">
        <f>Q12+Q13+Q14+Q15+Q16</f>
        <v>2985531</v>
      </c>
    </row>
    <row r="12" spans="1:21" s="1" customFormat="1" x14ac:dyDescent="0.2">
      <c r="A12" s="276"/>
      <c r="B12" s="277"/>
      <c r="C12" s="278" t="s">
        <v>249</v>
      </c>
      <c r="D12" s="278"/>
      <c r="E12" s="278"/>
      <c r="F12" s="278"/>
      <c r="G12" s="278"/>
      <c r="H12" s="278"/>
      <c r="I12" s="278"/>
      <c r="J12" s="101">
        <v>1</v>
      </c>
      <c r="K12" s="101">
        <v>2</v>
      </c>
      <c r="L12" s="100">
        <v>0</v>
      </c>
      <c r="M12" s="99">
        <v>0</v>
      </c>
      <c r="N12" s="274">
        <v>311827.69</v>
      </c>
      <c r="O12" s="84">
        <v>893394.85</v>
      </c>
      <c r="P12" s="84">
        <v>1016824</v>
      </c>
      <c r="Q12" s="275">
        <v>1016824</v>
      </c>
      <c r="R12" s="279"/>
      <c r="S12" s="280"/>
      <c r="T12" s="280"/>
      <c r="U12" s="280"/>
    </row>
    <row r="13" spans="1:21" s="1" customFormat="1" x14ac:dyDescent="0.2">
      <c r="A13" s="276"/>
      <c r="B13" s="277"/>
      <c r="C13" s="281"/>
      <c r="D13" s="281"/>
      <c r="E13" s="278" t="s">
        <v>247</v>
      </c>
      <c r="F13" s="278"/>
      <c r="G13" s="278"/>
      <c r="H13" s="278"/>
      <c r="I13" s="278"/>
      <c r="J13" s="101">
        <v>1</v>
      </c>
      <c r="K13" s="101">
        <v>4</v>
      </c>
      <c r="L13" s="100">
        <v>0</v>
      </c>
      <c r="M13" s="99">
        <v>0</v>
      </c>
      <c r="N13" s="274">
        <v>1058949.81</v>
      </c>
      <c r="O13" s="84">
        <v>3060530.39</v>
      </c>
      <c r="P13" s="84">
        <v>2039037</v>
      </c>
      <c r="Q13" s="275">
        <v>1910126</v>
      </c>
    </row>
    <row r="14" spans="1:21" s="1" customFormat="1" x14ac:dyDescent="0.2">
      <c r="A14" s="276"/>
      <c r="B14" s="277"/>
      <c r="C14" s="281"/>
      <c r="D14" s="281"/>
      <c r="E14" s="281"/>
      <c r="F14" s="278" t="s">
        <v>235</v>
      </c>
      <c r="G14" s="278"/>
      <c r="H14" s="278"/>
      <c r="I14" s="278"/>
      <c r="J14" s="101">
        <v>1</v>
      </c>
      <c r="K14" s="101">
        <v>6</v>
      </c>
      <c r="L14" s="100">
        <v>0</v>
      </c>
      <c r="M14" s="99">
        <v>0</v>
      </c>
      <c r="N14" s="274">
        <v>0</v>
      </c>
      <c r="O14" s="84">
        <v>39189</v>
      </c>
      <c r="P14" s="84">
        <v>39189</v>
      </c>
      <c r="Q14" s="275">
        <v>39189</v>
      </c>
    </row>
    <row r="15" spans="1:21" s="1" customFormat="1" x14ac:dyDescent="0.2">
      <c r="A15" s="282"/>
      <c r="B15" s="283"/>
      <c r="C15" s="154"/>
      <c r="D15" s="154"/>
      <c r="E15" s="154"/>
      <c r="F15" s="151" t="s">
        <v>232</v>
      </c>
      <c r="G15" s="151"/>
      <c r="H15" s="151"/>
      <c r="I15" s="150"/>
      <c r="J15" s="101">
        <v>1</v>
      </c>
      <c r="K15" s="101">
        <v>11</v>
      </c>
      <c r="L15" s="100"/>
      <c r="M15" s="99"/>
      <c r="N15" s="274">
        <v>0</v>
      </c>
      <c r="O15" s="84">
        <v>15000</v>
      </c>
      <c r="P15" s="84">
        <v>15000</v>
      </c>
      <c r="Q15" s="275">
        <v>15000</v>
      </c>
    </row>
    <row r="16" spans="1:21" s="1" customFormat="1" x14ac:dyDescent="0.2">
      <c r="A16" s="282"/>
      <c r="B16" s="283"/>
      <c r="C16" s="154"/>
      <c r="D16" s="154"/>
      <c r="E16" s="154"/>
      <c r="F16" s="151" t="s">
        <v>227</v>
      </c>
      <c r="G16" s="151"/>
      <c r="H16" s="151"/>
      <c r="I16" s="150"/>
      <c r="J16" s="101">
        <v>1</v>
      </c>
      <c r="K16" s="101">
        <v>13</v>
      </c>
      <c r="L16" s="100">
        <v>0</v>
      </c>
      <c r="M16" s="99">
        <v>0</v>
      </c>
      <c r="N16" s="274">
        <v>0</v>
      </c>
      <c r="O16" s="84">
        <v>4392</v>
      </c>
      <c r="P16" s="84">
        <v>4392</v>
      </c>
      <c r="Q16" s="275">
        <v>4392</v>
      </c>
    </row>
    <row r="17" spans="1:17" x14ac:dyDescent="0.2">
      <c r="A17" s="284" t="s">
        <v>223</v>
      </c>
      <c r="B17" s="285"/>
      <c r="C17" s="285"/>
      <c r="D17" s="285"/>
      <c r="E17" s="285"/>
      <c r="F17" s="285"/>
      <c r="G17" s="285"/>
      <c r="H17" s="285"/>
      <c r="I17" s="286"/>
      <c r="J17" s="101">
        <v>2</v>
      </c>
      <c r="K17" s="101">
        <v>0</v>
      </c>
      <c r="L17" s="100">
        <v>0</v>
      </c>
      <c r="M17" s="99">
        <v>0</v>
      </c>
      <c r="N17" s="274">
        <f>N18</f>
        <v>211.85</v>
      </c>
      <c r="O17" s="84">
        <f>O18</f>
        <v>154411.85</v>
      </c>
      <c r="P17" s="84">
        <f t="shared" ref="P17:Q17" si="0">P18</f>
        <v>170100</v>
      </c>
      <c r="Q17" s="275">
        <f t="shared" si="0"/>
        <v>186300</v>
      </c>
    </row>
    <row r="18" spans="1:17" s="1" customFormat="1" x14ac:dyDescent="0.2">
      <c r="A18" s="276"/>
      <c r="B18" s="277"/>
      <c r="C18" s="152" t="s">
        <v>222</v>
      </c>
      <c r="D18" s="151"/>
      <c r="E18" s="151"/>
      <c r="F18" s="151"/>
      <c r="G18" s="151"/>
      <c r="H18" s="151"/>
      <c r="I18" s="150"/>
      <c r="J18" s="101">
        <v>2</v>
      </c>
      <c r="K18" s="101">
        <v>3</v>
      </c>
      <c r="L18" s="100">
        <v>0</v>
      </c>
      <c r="M18" s="99">
        <v>0</v>
      </c>
      <c r="N18" s="274">
        <v>211.85</v>
      </c>
      <c r="O18" s="84">
        <v>154411.85</v>
      </c>
      <c r="P18" s="84">
        <v>170100</v>
      </c>
      <c r="Q18" s="275">
        <v>186300</v>
      </c>
    </row>
    <row r="19" spans="1:17" x14ac:dyDescent="0.2">
      <c r="A19" s="284" t="s">
        <v>217</v>
      </c>
      <c r="B19" s="285"/>
      <c r="C19" s="285"/>
      <c r="D19" s="285"/>
      <c r="E19" s="285"/>
      <c r="F19" s="285"/>
      <c r="G19" s="285"/>
      <c r="H19" s="285"/>
      <c r="I19" s="286"/>
      <c r="J19" s="101">
        <v>3</v>
      </c>
      <c r="K19" s="101">
        <v>0</v>
      </c>
      <c r="L19" s="100">
        <v>0</v>
      </c>
      <c r="M19" s="99">
        <v>0</v>
      </c>
      <c r="N19" s="274">
        <f>N20+N21</f>
        <v>4300</v>
      </c>
      <c r="O19" s="84">
        <f>O20+O21</f>
        <v>124992</v>
      </c>
      <c r="P19" s="84">
        <f>P20+P21</f>
        <v>88483</v>
      </c>
      <c r="Q19" s="275">
        <f>Q20+Q21</f>
        <v>124192</v>
      </c>
    </row>
    <row r="20" spans="1:17" s="1" customFormat="1" x14ac:dyDescent="0.2">
      <c r="A20" s="276"/>
      <c r="B20" s="277"/>
      <c r="C20" s="152" t="s">
        <v>216</v>
      </c>
      <c r="D20" s="151"/>
      <c r="E20" s="151"/>
      <c r="F20" s="151"/>
      <c r="G20" s="151"/>
      <c r="H20" s="151"/>
      <c r="I20" s="150"/>
      <c r="J20" s="101">
        <v>3</v>
      </c>
      <c r="K20" s="101">
        <v>10</v>
      </c>
      <c r="L20" s="100">
        <v>0</v>
      </c>
      <c r="M20" s="99">
        <v>0</v>
      </c>
      <c r="N20" s="274">
        <v>6300</v>
      </c>
      <c r="O20" s="84">
        <v>124992</v>
      </c>
      <c r="P20" s="84">
        <v>86483</v>
      </c>
      <c r="Q20" s="275">
        <v>122192</v>
      </c>
    </row>
    <row r="21" spans="1:17" s="1" customFormat="1" x14ac:dyDescent="0.2">
      <c r="A21" s="276"/>
      <c r="B21" s="277"/>
      <c r="C21" s="281"/>
      <c r="D21" s="281"/>
      <c r="E21" s="281"/>
      <c r="F21" s="278" t="s">
        <v>214</v>
      </c>
      <c r="G21" s="278"/>
      <c r="H21" s="278"/>
      <c r="I21" s="278"/>
      <c r="J21" s="101">
        <v>3</v>
      </c>
      <c r="K21" s="101">
        <v>14</v>
      </c>
      <c r="L21" s="100">
        <v>0</v>
      </c>
      <c r="M21" s="99">
        <v>0</v>
      </c>
      <c r="N21" s="274">
        <v>-2000</v>
      </c>
      <c r="O21" s="84">
        <v>0</v>
      </c>
      <c r="P21" s="84">
        <v>2000</v>
      </c>
      <c r="Q21" s="275">
        <v>2000</v>
      </c>
    </row>
    <row r="22" spans="1:17" x14ac:dyDescent="0.2">
      <c r="A22" s="284" t="s">
        <v>210</v>
      </c>
      <c r="B22" s="285"/>
      <c r="C22" s="285"/>
      <c r="D22" s="285"/>
      <c r="E22" s="285"/>
      <c r="F22" s="285"/>
      <c r="G22" s="285"/>
      <c r="H22" s="285"/>
      <c r="I22" s="286"/>
      <c r="J22" s="101">
        <v>4</v>
      </c>
      <c r="K22" s="101">
        <v>0</v>
      </c>
      <c r="L22" s="100">
        <v>0</v>
      </c>
      <c r="M22" s="99">
        <v>0</v>
      </c>
      <c r="N22" s="274">
        <f>N23+N24</f>
        <v>0</v>
      </c>
      <c r="O22" s="84">
        <f>O23+O24</f>
        <v>1229494.02</v>
      </c>
      <c r="P22" s="84">
        <f t="shared" ref="P22" si="1">P23</f>
        <v>927000</v>
      </c>
      <c r="Q22" s="275">
        <f>Q23</f>
        <v>962000</v>
      </c>
    </row>
    <row r="23" spans="1:17" s="1" customFormat="1" x14ac:dyDescent="0.2">
      <c r="A23" s="276"/>
      <c r="B23" s="287"/>
      <c r="C23" s="287"/>
      <c r="D23" s="287"/>
      <c r="E23" s="287"/>
      <c r="F23" s="273" t="s">
        <v>209</v>
      </c>
      <c r="G23" s="273"/>
      <c r="H23" s="273"/>
      <c r="I23" s="273"/>
      <c r="J23" s="101">
        <v>4</v>
      </c>
      <c r="K23" s="101">
        <v>9</v>
      </c>
      <c r="L23" s="100">
        <v>0</v>
      </c>
      <c r="M23" s="99">
        <v>0</v>
      </c>
      <c r="N23" s="274">
        <v>0</v>
      </c>
      <c r="O23" s="84">
        <v>1129494.02</v>
      </c>
      <c r="P23" s="84">
        <v>927000</v>
      </c>
      <c r="Q23" s="275">
        <v>962000</v>
      </c>
    </row>
    <row r="24" spans="1:17" s="1" customFormat="1" x14ac:dyDescent="0.2">
      <c r="A24" s="282"/>
      <c r="B24" s="288"/>
      <c r="C24" s="288"/>
      <c r="D24" s="288"/>
      <c r="E24" s="288"/>
      <c r="F24" s="285" t="s">
        <v>206</v>
      </c>
      <c r="G24" s="285"/>
      <c r="H24" s="285"/>
      <c r="I24" s="286"/>
      <c r="J24" s="101">
        <v>4</v>
      </c>
      <c r="K24" s="101">
        <v>12</v>
      </c>
      <c r="L24" s="100"/>
      <c r="M24" s="99"/>
      <c r="N24" s="274">
        <v>0</v>
      </c>
      <c r="O24" s="84">
        <v>100000</v>
      </c>
      <c r="P24" s="84">
        <v>0</v>
      </c>
      <c r="Q24" s="275">
        <v>0</v>
      </c>
    </row>
    <row r="25" spans="1:17" x14ac:dyDescent="0.2">
      <c r="A25" s="284" t="s">
        <v>202</v>
      </c>
      <c r="B25" s="285"/>
      <c r="C25" s="285"/>
      <c r="D25" s="285"/>
      <c r="E25" s="285"/>
      <c r="F25" s="285"/>
      <c r="G25" s="285"/>
      <c r="H25" s="285"/>
      <c r="I25" s="286"/>
      <c r="J25" s="101">
        <v>5</v>
      </c>
      <c r="K25" s="101">
        <v>0</v>
      </c>
      <c r="L25" s="100">
        <v>0</v>
      </c>
      <c r="M25" s="99">
        <v>0</v>
      </c>
      <c r="N25" s="274">
        <f>N26</f>
        <v>141857.60000000001</v>
      </c>
      <c r="O25" s="84">
        <f>O26</f>
        <v>246247.6</v>
      </c>
      <c r="P25" s="84">
        <f t="shared" ref="P25:Q25" si="2">P26</f>
        <v>0</v>
      </c>
      <c r="Q25" s="275">
        <f t="shared" si="2"/>
        <v>11527</v>
      </c>
    </row>
    <row r="26" spans="1:17" s="1" customFormat="1" x14ac:dyDescent="0.2">
      <c r="A26" s="276"/>
      <c r="B26" s="277"/>
      <c r="C26" s="152" t="s">
        <v>201</v>
      </c>
      <c r="D26" s="151"/>
      <c r="E26" s="151"/>
      <c r="F26" s="151"/>
      <c r="G26" s="151"/>
      <c r="H26" s="151"/>
      <c r="I26" s="150"/>
      <c r="J26" s="101">
        <v>5</v>
      </c>
      <c r="K26" s="101">
        <v>3</v>
      </c>
      <c r="L26" s="100">
        <v>0</v>
      </c>
      <c r="M26" s="99">
        <v>0</v>
      </c>
      <c r="N26" s="274">
        <v>141857.60000000001</v>
      </c>
      <c r="O26" s="84">
        <v>246247.6</v>
      </c>
      <c r="P26" s="84">
        <v>0</v>
      </c>
      <c r="Q26" s="275">
        <v>11527</v>
      </c>
    </row>
    <row r="27" spans="1:17" x14ac:dyDescent="0.2">
      <c r="A27" s="284" t="s">
        <v>197</v>
      </c>
      <c r="B27" s="285"/>
      <c r="C27" s="285"/>
      <c r="D27" s="285"/>
      <c r="E27" s="285"/>
      <c r="F27" s="285"/>
      <c r="G27" s="285"/>
      <c r="H27" s="285"/>
      <c r="I27" s="286"/>
      <c r="J27" s="101">
        <v>8</v>
      </c>
      <c r="K27" s="101">
        <v>0</v>
      </c>
      <c r="L27" s="100">
        <v>0</v>
      </c>
      <c r="M27" s="99">
        <v>0</v>
      </c>
      <c r="N27" s="274">
        <f>N28</f>
        <v>375295.48</v>
      </c>
      <c r="O27" s="84">
        <f t="shared" ref="O27:P27" si="3">O28</f>
        <v>4466524.1500000004</v>
      </c>
      <c r="P27" s="84">
        <f t="shared" si="3"/>
        <v>3173800</v>
      </c>
      <c r="Q27" s="275">
        <f>Q28</f>
        <v>3173800</v>
      </c>
    </row>
    <row r="28" spans="1:17" s="1" customFormat="1" x14ac:dyDescent="0.2">
      <c r="A28" s="276"/>
      <c r="B28" s="277"/>
      <c r="C28" s="152" t="s">
        <v>196</v>
      </c>
      <c r="D28" s="151"/>
      <c r="E28" s="151"/>
      <c r="F28" s="151"/>
      <c r="G28" s="151"/>
      <c r="H28" s="151"/>
      <c r="I28" s="150"/>
      <c r="J28" s="101">
        <v>8</v>
      </c>
      <c r="K28" s="101">
        <v>1</v>
      </c>
      <c r="L28" s="100">
        <v>0</v>
      </c>
      <c r="M28" s="99">
        <v>0</v>
      </c>
      <c r="N28" s="274">
        <v>375295.48</v>
      </c>
      <c r="O28" s="84">
        <v>4466524.1500000004</v>
      </c>
      <c r="P28" s="84">
        <v>3173800</v>
      </c>
      <c r="Q28" s="275">
        <v>3173800</v>
      </c>
    </row>
    <row r="29" spans="1:17" s="1" customFormat="1" x14ac:dyDescent="0.2">
      <c r="A29" s="289"/>
      <c r="B29" s="290"/>
      <c r="C29" s="291"/>
      <c r="D29" s="291"/>
      <c r="E29" s="291"/>
      <c r="F29" s="152" t="s">
        <v>179</v>
      </c>
      <c r="G29" s="151"/>
      <c r="H29" s="151"/>
      <c r="I29" s="150"/>
      <c r="J29" s="101">
        <v>10</v>
      </c>
      <c r="K29" s="101">
        <v>0</v>
      </c>
      <c r="L29" s="100"/>
      <c r="M29" s="99"/>
      <c r="N29" s="274">
        <f>N30</f>
        <v>209202.42</v>
      </c>
      <c r="O29" s="84">
        <f>O30</f>
        <v>418404.84</v>
      </c>
      <c r="P29" s="84">
        <f>P30</f>
        <v>0</v>
      </c>
      <c r="Q29" s="84">
        <f>Q30</f>
        <v>0</v>
      </c>
    </row>
    <row r="30" spans="1:17" s="1" customFormat="1" x14ac:dyDescent="0.2">
      <c r="A30" s="289"/>
      <c r="B30" s="290"/>
      <c r="C30" s="291"/>
      <c r="D30" s="291"/>
      <c r="E30" s="291"/>
      <c r="F30" s="152" t="s">
        <v>283</v>
      </c>
      <c r="G30" s="151"/>
      <c r="H30" s="151"/>
      <c r="I30" s="150"/>
      <c r="J30" s="101">
        <v>10</v>
      </c>
      <c r="K30" s="101">
        <v>1</v>
      </c>
      <c r="L30" s="100"/>
      <c r="M30" s="99"/>
      <c r="N30" s="274">
        <v>209202.42</v>
      </c>
      <c r="O30" s="84">
        <v>418404.84</v>
      </c>
      <c r="P30" s="84">
        <v>0</v>
      </c>
      <c r="Q30" s="84">
        <v>0</v>
      </c>
    </row>
    <row r="31" spans="1:17" ht="13.5" thickBot="1" x14ac:dyDescent="0.25">
      <c r="A31" s="292"/>
      <c r="B31" s="292"/>
      <c r="C31" s="292"/>
      <c r="D31" s="292"/>
      <c r="E31" s="292"/>
      <c r="F31" s="293" t="s">
        <v>170</v>
      </c>
      <c r="G31" s="293"/>
      <c r="H31" s="293"/>
      <c r="I31" s="293"/>
      <c r="J31" s="294" t="s">
        <v>284</v>
      </c>
      <c r="K31" s="294" t="s">
        <v>284</v>
      </c>
      <c r="L31" s="295"/>
      <c r="M31" s="295"/>
      <c r="N31" s="296">
        <f>N11+N17+N19+N22+N25+N27+N29</f>
        <v>2101644.85</v>
      </c>
      <c r="O31" s="297">
        <f>O11+O17+O19+O22+O25+O27+O29</f>
        <v>10652580.699999999</v>
      </c>
      <c r="P31" s="297">
        <f>P11+P17+P19+P22+P25+P27+P29+P10</f>
        <v>7661100</v>
      </c>
      <c r="Q31" s="298">
        <f>Q11+Q17+Q19+Q22+Q25+Q27+Q29+Q10</f>
        <v>7825300</v>
      </c>
    </row>
    <row r="32" spans="1:17" x14ac:dyDescent="0.2">
      <c r="N32" s="301" t="s">
        <v>36</v>
      </c>
    </row>
  </sheetData>
  <mergeCells count="30">
    <mergeCell ref="C26:I26"/>
    <mergeCell ref="A27:I27"/>
    <mergeCell ref="C28:I28"/>
    <mergeCell ref="F29:I29"/>
    <mergeCell ref="F30:I30"/>
    <mergeCell ref="F31:I31"/>
    <mergeCell ref="C20:I20"/>
    <mergeCell ref="F21:I21"/>
    <mergeCell ref="A22:I22"/>
    <mergeCell ref="F23:I23"/>
    <mergeCell ref="F24:I24"/>
    <mergeCell ref="A25:I25"/>
    <mergeCell ref="F14:I14"/>
    <mergeCell ref="F15:I15"/>
    <mergeCell ref="F16:I16"/>
    <mergeCell ref="A17:I17"/>
    <mergeCell ref="C18:I18"/>
    <mergeCell ref="A19:I19"/>
    <mergeCell ref="A9:I9"/>
    <mergeCell ref="F10:I10"/>
    <mergeCell ref="A11:I11"/>
    <mergeCell ref="C12:I12"/>
    <mergeCell ref="R12:U12"/>
    <mergeCell ref="E13:I13"/>
    <mergeCell ref="O1:Q1"/>
    <mergeCell ref="O2:Q2"/>
    <mergeCell ref="O3:Q3"/>
    <mergeCell ref="O4:Q4"/>
    <mergeCell ref="A6:Q6"/>
    <mergeCell ref="A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abSelected="1" topLeftCell="F1" workbookViewId="0">
      <selection activeCell="F1" sqref="F1"/>
    </sheetView>
  </sheetViews>
  <sheetFormatPr defaultRowHeight="12.75" x14ac:dyDescent="0.2"/>
  <cols>
    <col min="1" max="1" width="0.140625" style="299" hidden="1" customWidth="1"/>
    <col min="2" max="4" width="10.28515625" style="299" hidden="1" customWidth="1"/>
    <col min="5" max="5" width="3.140625" style="299" hidden="1" customWidth="1"/>
    <col min="6" max="8" width="9.140625" style="300"/>
    <col min="9" max="9" width="33.42578125" style="300" customWidth="1"/>
    <col min="10" max="10" width="5.5703125" style="301" customWidth="1"/>
    <col min="11" max="11" width="4.85546875" style="301" customWidth="1"/>
    <col min="12" max="12" width="13.28515625" style="301" customWidth="1"/>
    <col min="13" max="13" width="5.140625" style="301" customWidth="1"/>
    <col min="14" max="14" width="11.5703125" style="301" customWidth="1"/>
    <col min="15" max="15" width="13.140625" style="301" customWidth="1"/>
    <col min="16" max="16" width="11.85546875" style="301" customWidth="1"/>
    <col min="17" max="17" width="11.7109375" style="301" customWidth="1"/>
  </cols>
  <sheetData>
    <row r="1" spans="1:24" x14ac:dyDescent="0.2">
      <c r="A1" s="249"/>
      <c r="B1" s="249"/>
      <c r="C1" s="249"/>
      <c r="D1" s="249"/>
      <c r="E1" s="249"/>
      <c r="F1" s="250"/>
      <c r="G1" s="250"/>
      <c r="H1" s="250"/>
      <c r="I1" s="250"/>
      <c r="J1" s="251"/>
      <c r="K1" s="251"/>
      <c r="L1" s="252"/>
      <c r="M1" s="253" t="s">
        <v>285</v>
      </c>
      <c r="N1" s="253"/>
      <c r="O1" s="253"/>
      <c r="P1" s="253"/>
      <c r="Q1" s="253"/>
    </row>
    <row r="2" spans="1:24" x14ac:dyDescent="0.2">
      <c r="A2" s="249"/>
      <c r="B2" s="249"/>
      <c r="C2" s="249"/>
      <c r="D2" s="249"/>
      <c r="E2" s="249"/>
      <c r="F2" s="250"/>
      <c r="G2" s="250"/>
      <c r="H2" s="250"/>
      <c r="I2" s="250"/>
      <c r="J2" s="251"/>
      <c r="K2" s="251"/>
      <c r="L2" s="252"/>
      <c r="M2" s="253" t="s">
        <v>31</v>
      </c>
      <c r="N2" s="253"/>
      <c r="O2" s="253"/>
      <c r="P2" s="253"/>
      <c r="Q2" s="253"/>
    </row>
    <row r="3" spans="1:24" x14ac:dyDescent="0.2">
      <c r="A3" s="249"/>
      <c r="B3" s="249"/>
      <c r="C3" s="249"/>
      <c r="D3" s="249"/>
      <c r="E3" s="249"/>
      <c r="F3" s="250"/>
      <c r="G3" s="250"/>
      <c r="H3" s="250"/>
      <c r="I3" s="250"/>
      <c r="J3" s="251"/>
      <c r="K3" s="251"/>
      <c r="L3" s="252"/>
      <c r="M3" s="302" t="s">
        <v>286</v>
      </c>
      <c r="N3" s="302"/>
      <c r="O3" s="302"/>
      <c r="P3" s="302"/>
      <c r="Q3" s="302"/>
    </row>
    <row r="4" spans="1:24" x14ac:dyDescent="0.2">
      <c r="A4" s="249"/>
      <c r="B4" s="249"/>
      <c r="C4" s="249"/>
      <c r="D4" s="249"/>
      <c r="E4" s="249"/>
      <c r="F4" s="250"/>
      <c r="G4" s="250"/>
      <c r="H4" s="250"/>
      <c r="I4" s="250"/>
      <c r="J4" s="251"/>
      <c r="K4" s="251"/>
      <c r="L4" s="252"/>
      <c r="M4" s="253" t="s">
        <v>40</v>
      </c>
      <c r="N4" s="253"/>
      <c r="O4" s="253"/>
      <c r="P4" s="253"/>
      <c r="Q4" s="253"/>
      <c r="X4" s="303"/>
    </row>
    <row r="5" spans="1:24" ht="18.75" x14ac:dyDescent="0.3">
      <c r="A5" s="249"/>
      <c r="B5" s="249"/>
      <c r="C5" s="249"/>
      <c r="D5" s="249"/>
      <c r="E5" s="249"/>
      <c r="F5" s="250"/>
      <c r="G5" s="250"/>
      <c r="H5" s="250"/>
      <c r="I5" s="250"/>
      <c r="J5" s="304"/>
      <c r="K5" s="304"/>
      <c r="L5" s="304"/>
      <c r="M5" s="252"/>
      <c r="N5" s="252"/>
      <c r="O5" s="251"/>
      <c r="P5" s="251"/>
      <c r="Q5" s="251"/>
    </row>
    <row r="6" spans="1:24" ht="67.5" customHeight="1" x14ac:dyDescent="0.2">
      <c r="A6" s="256" t="s">
        <v>287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24" x14ac:dyDescent="0.2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3"/>
      <c r="O7" s="72"/>
      <c r="P7" s="72"/>
      <c r="Q7" s="73" t="s">
        <v>23</v>
      </c>
    </row>
    <row r="8" spans="1:24" ht="13.5" thickBot="1" x14ac:dyDescent="0.25">
      <c r="A8" s="258"/>
      <c r="B8" s="259" t="s">
        <v>171</v>
      </c>
      <c r="C8" s="258"/>
      <c r="D8" s="258"/>
      <c r="E8" s="258"/>
      <c r="F8" s="260"/>
      <c r="G8" s="260"/>
      <c r="H8" s="260"/>
      <c r="I8" s="260"/>
      <c r="J8" s="261"/>
      <c r="K8" s="261"/>
      <c r="L8" s="261"/>
      <c r="M8" s="261"/>
      <c r="N8" s="261"/>
      <c r="O8" s="72"/>
      <c r="P8" s="72"/>
      <c r="Q8" s="72"/>
    </row>
    <row r="9" spans="1:24" ht="13.5" thickBot="1" x14ac:dyDescent="0.25">
      <c r="A9" s="305" t="s">
        <v>266</v>
      </c>
      <c r="B9" s="305"/>
      <c r="C9" s="305"/>
      <c r="D9" s="305"/>
      <c r="E9" s="305"/>
      <c r="F9" s="305"/>
      <c r="G9" s="305"/>
      <c r="H9" s="305"/>
      <c r="I9" s="305"/>
      <c r="J9" s="306" t="s">
        <v>263</v>
      </c>
      <c r="K9" s="306" t="s">
        <v>262</v>
      </c>
      <c r="L9" s="306" t="s">
        <v>281</v>
      </c>
      <c r="M9" s="306" t="s">
        <v>282</v>
      </c>
      <c r="N9" s="307" t="s">
        <v>46</v>
      </c>
      <c r="O9" s="306">
        <v>2024</v>
      </c>
      <c r="P9" s="306">
        <v>2025</v>
      </c>
      <c r="Q9" s="306">
        <v>2026</v>
      </c>
    </row>
    <row r="10" spans="1:24" ht="13.5" thickBot="1" x14ac:dyDescent="0.25">
      <c r="A10" s="308"/>
      <c r="B10" s="308"/>
      <c r="C10" s="308"/>
      <c r="D10" s="308"/>
      <c r="E10" s="308"/>
      <c r="F10" s="309" t="s">
        <v>252</v>
      </c>
      <c r="G10" s="310"/>
      <c r="H10" s="310"/>
      <c r="I10" s="311"/>
      <c r="J10" s="312">
        <v>0</v>
      </c>
      <c r="K10" s="312">
        <v>0</v>
      </c>
      <c r="L10" s="313">
        <v>0</v>
      </c>
      <c r="M10" s="314">
        <v>0</v>
      </c>
      <c r="N10" s="315"/>
      <c r="O10" s="316">
        <v>0</v>
      </c>
      <c r="P10" s="306">
        <v>187275</v>
      </c>
      <c r="Q10" s="306">
        <v>381950</v>
      </c>
    </row>
    <row r="11" spans="1:24" ht="13.5" thickBot="1" x14ac:dyDescent="0.25">
      <c r="A11" s="317" t="s">
        <v>250</v>
      </c>
      <c r="B11" s="317"/>
      <c r="C11" s="317"/>
      <c r="D11" s="317"/>
      <c r="E11" s="317"/>
      <c r="F11" s="317"/>
      <c r="G11" s="317"/>
      <c r="H11" s="317"/>
      <c r="I11" s="317"/>
      <c r="J11" s="318">
        <v>0</v>
      </c>
      <c r="K11" s="318">
        <v>0</v>
      </c>
      <c r="L11" s="319">
        <v>0</v>
      </c>
      <c r="M11" s="320">
        <v>0</v>
      </c>
      <c r="N11" s="321">
        <f>N12+N18</f>
        <v>1370777.4999999998</v>
      </c>
      <c r="O11" s="322">
        <f>O12+O18++O32+O38+O43</f>
        <v>4012506.24</v>
      </c>
      <c r="P11" s="322">
        <f>P12+P18+P32+P38+P43</f>
        <v>3114442</v>
      </c>
      <c r="Q11" s="322">
        <f>Q12+Q18+Q32+Q38+Q43</f>
        <v>2985531</v>
      </c>
    </row>
    <row r="12" spans="1:24" ht="28.5" customHeight="1" thickBot="1" x14ac:dyDescent="0.25">
      <c r="A12" s="323"/>
      <c r="B12" s="324"/>
      <c r="C12" s="325" t="s">
        <v>249</v>
      </c>
      <c r="D12" s="325"/>
      <c r="E12" s="325"/>
      <c r="F12" s="325"/>
      <c r="G12" s="325"/>
      <c r="H12" s="325"/>
      <c r="I12" s="325"/>
      <c r="J12" s="318">
        <v>1</v>
      </c>
      <c r="K12" s="318">
        <v>2</v>
      </c>
      <c r="L12" s="319">
        <v>0</v>
      </c>
      <c r="M12" s="320">
        <v>0</v>
      </c>
      <c r="N12" s="321">
        <f>N13</f>
        <v>311827.69</v>
      </c>
      <c r="O12" s="322">
        <f>O13</f>
        <v>893394.85</v>
      </c>
      <c r="P12" s="322">
        <f t="shared" ref="O12:R16" si="0">P13</f>
        <v>1016824</v>
      </c>
      <c r="Q12" s="322">
        <f t="shared" si="0"/>
        <v>1016824</v>
      </c>
    </row>
    <row r="13" spans="1:24" s="18" customFormat="1" ht="39" customHeight="1" thickBot="1" x14ac:dyDescent="0.25">
      <c r="A13" s="323"/>
      <c r="B13" s="324"/>
      <c r="C13" s="326"/>
      <c r="D13" s="325" t="s">
        <v>213</v>
      </c>
      <c r="E13" s="325"/>
      <c r="F13" s="325"/>
      <c r="G13" s="325"/>
      <c r="H13" s="325"/>
      <c r="I13" s="325"/>
      <c r="J13" s="318">
        <v>1</v>
      </c>
      <c r="K13" s="318">
        <v>2</v>
      </c>
      <c r="L13" s="319">
        <v>6300000000</v>
      </c>
      <c r="M13" s="320">
        <v>0</v>
      </c>
      <c r="N13" s="321">
        <f>N14</f>
        <v>311827.69</v>
      </c>
      <c r="O13" s="322">
        <f>O15</f>
        <v>893394.85</v>
      </c>
      <c r="P13" s="322">
        <f>P15</f>
        <v>1016824</v>
      </c>
      <c r="Q13" s="322">
        <f>Q15</f>
        <v>1016824</v>
      </c>
    </row>
    <row r="14" spans="1:24" s="18" customFormat="1" ht="18.75" customHeight="1" thickBot="1" x14ac:dyDescent="0.25">
      <c r="A14" s="323"/>
      <c r="B14" s="324"/>
      <c r="C14" s="326"/>
      <c r="D14" s="326"/>
      <c r="E14" s="326"/>
      <c r="F14" s="325" t="s">
        <v>176</v>
      </c>
      <c r="G14" s="325"/>
      <c r="H14" s="325"/>
      <c r="I14" s="325"/>
      <c r="J14" s="318">
        <v>1</v>
      </c>
      <c r="K14" s="318">
        <v>2</v>
      </c>
      <c r="L14" s="319">
        <v>6340000000</v>
      </c>
      <c r="M14" s="320">
        <v>0</v>
      </c>
      <c r="N14" s="321">
        <f>N15</f>
        <v>311827.69</v>
      </c>
      <c r="O14" s="322">
        <f>O15</f>
        <v>893394.85</v>
      </c>
      <c r="P14" s="322">
        <f>P15</f>
        <v>1016824</v>
      </c>
      <c r="Q14" s="322">
        <f>Q15</f>
        <v>1016824</v>
      </c>
    </row>
    <row r="15" spans="1:24" ht="26.25" customHeight="1" thickBot="1" x14ac:dyDescent="0.25">
      <c r="A15" s="323"/>
      <c r="B15" s="324"/>
      <c r="C15" s="326"/>
      <c r="D15" s="326"/>
      <c r="E15" s="325" t="s">
        <v>288</v>
      </c>
      <c r="F15" s="325"/>
      <c r="G15" s="325"/>
      <c r="H15" s="325"/>
      <c r="I15" s="325"/>
      <c r="J15" s="318">
        <v>1</v>
      </c>
      <c r="K15" s="318">
        <v>2</v>
      </c>
      <c r="L15" s="319">
        <v>6340500000</v>
      </c>
      <c r="M15" s="320">
        <v>0</v>
      </c>
      <c r="N15" s="321">
        <f>N16</f>
        <v>311827.69</v>
      </c>
      <c r="O15" s="322">
        <f t="shared" si="0"/>
        <v>893394.85</v>
      </c>
      <c r="P15" s="322">
        <f t="shared" si="0"/>
        <v>1016824</v>
      </c>
      <c r="Q15" s="322">
        <f t="shared" si="0"/>
        <v>1016824</v>
      </c>
    </row>
    <row r="16" spans="1:24" ht="13.5" thickBot="1" x14ac:dyDescent="0.25">
      <c r="A16" s="323"/>
      <c r="B16" s="324"/>
      <c r="C16" s="326"/>
      <c r="D16" s="326"/>
      <c r="E16" s="325" t="s">
        <v>248</v>
      </c>
      <c r="F16" s="325"/>
      <c r="G16" s="325"/>
      <c r="H16" s="325"/>
      <c r="I16" s="325"/>
      <c r="J16" s="318">
        <v>1</v>
      </c>
      <c r="K16" s="318">
        <v>2</v>
      </c>
      <c r="L16" s="319">
        <v>6340510010</v>
      </c>
      <c r="M16" s="320">
        <v>0</v>
      </c>
      <c r="N16" s="321">
        <f>N17</f>
        <v>311827.69</v>
      </c>
      <c r="O16" s="322">
        <f t="shared" si="0"/>
        <v>893394.85</v>
      </c>
      <c r="P16" s="322">
        <f t="shared" si="0"/>
        <v>1016824</v>
      </c>
      <c r="Q16" s="322">
        <f t="shared" si="0"/>
        <v>1016824</v>
      </c>
    </row>
    <row r="17" spans="1:17" ht="13.5" thickBot="1" x14ac:dyDescent="0.25">
      <c r="A17" s="323"/>
      <c r="B17" s="324"/>
      <c r="C17" s="326"/>
      <c r="D17" s="326"/>
      <c r="E17" s="325" t="s">
        <v>220</v>
      </c>
      <c r="F17" s="325"/>
      <c r="G17" s="325"/>
      <c r="H17" s="325"/>
      <c r="I17" s="325"/>
      <c r="J17" s="318">
        <v>1</v>
      </c>
      <c r="K17" s="318">
        <v>2</v>
      </c>
      <c r="L17" s="319">
        <v>6340510010</v>
      </c>
      <c r="M17" s="320">
        <v>120</v>
      </c>
      <c r="N17" s="321">
        <v>311827.69</v>
      </c>
      <c r="O17" s="322">
        <v>893394.85</v>
      </c>
      <c r="P17" s="322">
        <v>1016824</v>
      </c>
      <c r="Q17" s="322">
        <v>1016824</v>
      </c>
    </row>
    <row r="18" spans="1:17" ht="13.5" thickBot="1" x14ac:dyDescent="0.25">
      <c r="A18" s="323"/>
      <c r="B18" s="324"/>
      <c r="C18" s="326"/>
      <c r="D18" s="326"/>
      <c r="E18" s="325" t="s">
        <v>247</v>
      </c>
      <c r="F18" s="325"/>
      <c r="G18" s="325"/>
      <c r="H18" s="325"/>
      <c r="I18" s="325"/>
      <c r="J18" s="318">
        <v>1</v>
      </c>
      <c r="K18" s="318">
        <v>4</v>
      </c>
      <c r="L18" s="319">
        <v>0</v>
      </c>
      <c r="M18" s="320">
        <v>0</v>
      </c>
      <c r="N18" s="327">
        <f>N19</f>
        <v>1058949.8099999998</v>
      </c>
      <c r="O18" s="322">
        <f t="shared" ref="O18:Q18" si="1">O19</f>
        <v>3060530.39</v>
      </c>
      <c r="P18" s="322">
        <f t="shared" si="1"/>
        <v>2039037</v>
      </c>
      <c r="Q18" s="322">
        <f t="shared" si="1"/>
        <v>1910126</v>
      </c>
    </row>
    <row r="19" spans="1:17" s="18" customFormat="1" ht="13.5" thickBot="1" x14ac:dyDescent="0.25">
      <c r="A19" s="323"/>
      <c r="B19" s="324"/>
      <c r="C19" s="325" t="s">
        <v>213</v>
      </c>
      <c r="D19" s="325"/>
      <c r="E19" s="325"/>
      <c r="F19" s="325"/>
      <c r="G19" s="325"/>
      <c r="H19" s="325"/>
      <c r="I19" s="325"/>
      <c r="J19" s="318">
        <v>1</v>
      </c>
      <c r="K19" s="318">
        <v>4</v>
      </c>
      <c r="L19" s="319">
        <v>6300000000</v>
      </c>
      <c r="M19" s="320">
        <v>0</v>
      </c>
      <c r="N19" s="327">
        <f>N20</f>
        <v>1058949.8099999998</v>
      </c>
      <c r="O19" s="322">
        <f>O21</f>
        <v>3060530.39</v>
      </c>
      <c r="P19" s="322">
        <f>P21</f>
        <v>2039037</v>
      </c>
      <c r="Q19" s="322">
        <f>Q21</f>
        <v>1910126</v>
      </c>
    </row>
    <row r="20" spans="1:17" s="18" customFormat="1" ht="13.5" thickBot="1" x14ac:dyDescent="0.25">
      <c r="A20" s="323"/>
      <c r="B20" s="324"/>
      <c r="C20" s="326"/>
      <c r="D20" s="326"/>
      <c r="E20" s="326"/>
      <c r="F20" s="325" t="s">
        <v>176</v>
      </c>
      <c r="G20" s="325"/>
      <c r="H20" s="325"/>
      <c r="I20" s="325"/>
      <c r="J20" s="318">
        <v>1</v>
      </c>
      <c r="K20" s="318">
        <v>4</v>
      </c>
      <c r="L20" s="319">
        <v>6340000000</v>
      </c>
      <c r="M20" s="320">
        <v>0</v>
      </c>
      <c r="N20" s="327">
        <f>N21</f>
        <v>1058949.8099999998</v>
      </c>
      <c r="O20" s="322">
        <f>O21</f>
        <v>3060530.39</v>
      </c>
      <c r="P20" s="322">
        <f>P21</f>
        <v>2039037</v>
      </c>
      <c r="Q20" s="322">
        <f>Q21</f>
        <v>1910126</v>
      </c>
    </row>
    <row r="21" spans="1:17" ht="13.5" thickBot="1" x14ac:dyDescent="0.25">
      <c r="A21" s="323"/>
      <c r="B21" s="324"/>
      <c r="C21" s="326"/>
      <c r="D21" s="325" t="s">
        <v>288</v>
      </c>
      <c r="E21" s="325"/>
      <c r="F21" s="325"/>
      <c r="G21" s="325"/>
      <c r="H21" s="325"/>
      <c r="I21" s="325"/>
      <c r="J21" s="318">
        <v>1</v>
      </c>
      <c r="K21" s="318">
        <v>4</v>
      </c>
      <c r="L21" s="319">
        <v>6340500000</v>
      </c>
      <c r="M21" s="320">
        <v>0</v>
      </c>
      <c r="N21" s="327">
        <f>N22</f>
        <v>1058949.8099999998</v>
      </c>
      <c r="O21" s="322">
        <f>O22+O26+O28+O30</f>
        <v>3060530.39</v>
      </c>
      <c r="P21" s="322">
        <f>P22+P26+P28+P30</f>
        <v>2039037</v>
      </c>
      <c r="Q21" s="322">
        <f>Q22+Q26+Q28+Q30</f>
        <v>1910126</v>
      </c>
    </row>
    <row r="22" spans="1:17" ht="13.5" thickBot="1" x14ac:dyDescent="0.25">
      <c r="A22" s="323"/>
      <c r="B22" s="324"/>
      <c r="C22" s="326"/>
      <c r="D22" s="326"/>
      <c r="E22" s="325" t="s">
        <v>246</v>
      </c>
      <c r="F22" s="325"/>
      <c r="G22" s="325"/>
      <c r="H22" s="325"/>
      <c r="I22" s="325"/>
      <c r="J22" s="318">
        <v>1</v>
      </c>
      <c r="K22" s="318">
        <v>4</v>
      </c>
      <c r="L22" s="319">
        <v>6340510020</v>
      </c>
      <c r="M22" s="320">
        <v>0</v>
      </c>
      <c r="N22" s="327">
        <f>N23+N24+N25</f>
        <v>1058949.8099999998</v>
      </c>
      <c r="O22" s="322">
        <f>O23+O24+O25</f>
        <v>2989150.21</v>
      </c>
      <c r="P22" s="322">
        <f>P23+P24+P25</f>
        <v>1969537</v>
      </c>
      <c r="Q22" s="322">
        <f>Q23+Q24+Q25</f>
        <v>1840626</v>
      </c>
    </row>
    <row r="23" spans="1:17" ht="13.5" thickBot="1" x14ac:dyDescent="0.25">
      <c r="A23" s="323"/>
      <c r="B23" s="324"/>
      <c r="C23" s="326"/>
      <c r="D23" s="326"/>
      <c r="E23" s="326"/>
      <c r="F23" s="325" t="s">
        <v>220</v>
      </c>
      <c r="G23" s="325"/>
      <c r="H23" s="325"/>
      <c r="I23" s="325"/>
      <c r="J23" s="318">
        <v>1</v>
      </c>
      <c r="K23" s="318">
        <v>4</v>
      </c>
      <c r="L23" s="319">
        <v>6340510020</v>
      </c>
      <c r="M23" s="320" t="s">
        <v>245</v>
      </c>
      <c r="N23" s="327">
        <v>1052358.17</v>
      </c>
      <c r="O23" s="322">
        <v>2667796.13</v>
      </c>
      <c r="P23" s="322">
        <v>1968937</v>
      </c>
      <c r="Q23" s="322">
        <v>1781350</v>
      </c>
    </row>
    <row r="24" spans="1:17" ht="13.5" thickBot="1" x14ac:dyDescent="0.25">
      <c r="A24" s="323"/>
      <c r="B24" s="324"/>
      <c r="C24" s="326"/>
      <c r="D24" s="326"/>
      <c r="E24" s="326"/>
      <c r="F24" s="325" t="s">
        <v>183</v>
      </c>
      <c r="G24" s="325"/>
      <c r="H24" s="325"/>
      <c r="I24" s="325"/>
      <c r="J24" s="318">
        <v>1</v>
      </c>
      <c r="K24" s="318">
        <v>4</v>
      </c>
      <c r="L24" s="319">
        <v>6340510020</v>
      </c>
      <c r="M24" s="320" t="s">
        <v>243</v>
      </c>
      <c r="N24" s="327">
        <v>6591.64</v>
      </c>
      <c r="O24" s="322">
        <v>320754.08</v>
      </c>
      <c r="P24" s="322">
        <v>0</v>
      </c>
      <c r="Q24" s="322">
        <v>58676</v>
      </c>
    </row>
    <row r="25" spans="1:17" ht="13.5" thickBot="1" x14ac:dyDescent="0.25">
      <c r="A25" s="323"/>
      <c r="B25" s="324"/>
      <c r="C25" s="326"/>
      <c r="D25" s="326"/>
      <c r="E25" s="326"/>
      <c r="F25" s="325" t="s">
        <v>225</v>
      </c>
      <c r="G25" s="325"/>
      <c r="H25" s="325"/>
      <c r="I25" s="325"/>
      <c r="J25" s="318">
        <v>1</v>
      </c>
      <c r="K25" s="318">
        <v>4</v>
      </c>
      <c r="L25" s="319">
        <v>6340510020</v>
      </c>
      <c r="M25" s="320">
        <v>850</v>
      </c>
      <c r="N25" s="327">
        <v>0</v>
      </c>
      <c r="O25" s="322">
        <v>600</v>
      </c>
      <c r="P25" s="322">
        <v>600</v>
      </c>
      <c r="Q25" s="322">
        <v>600</v>
      </c>
    </row>
    <row r="26" spans="1:17" ht="13.5" thickBot="1" x14ac:dyDescent="0.25">
      <c r="A26" s="323"/>
      <c r="B26" s="324"/>
      <c r="C26" s="326"/>
      <c r="D26" s="326"/>
      <c r="E26" s="326"/>
      <c r="F26" s="328" t="s">
        <v>289</v>
      </c>
      <c r="G26" s="329"/>
      <c r="H26" s="329"/>
      <c r="I26" s="330"/>
      <c r="J26" s="318">
        <v>1</v>
      </c>
      <c r="K26" s="318">
        <v>4</v>
      </c>
      <c r="L26" s="319" t="s">
        <v>240</v>
      </c>
      <c r="M26" s="320">
        <v>0</v>
      </c>
      <c r="N26" s="327"/>
      <c r="O26" s="322">
        <f>O27</f>
        <v>28500</v>
      </c>
      <c r="P26" s="322">
        <f>P27</f>
        <v>28500</v>
      </c>
      <c r="Q26" s="322">
        <f>Q27</f>
        <v>28500</v>
      </c>
    </row>
    <row r="27" spans="1:17" ht="13.5" thickBot="1" x14ac:dyDescent="0.25">
      <c r="A27" s="323"/>
      <c r="B27" s="324"/>
      <c r="C27" s="326"/>
      <c r="D27" s="326"/>
      <c r="E27" s="326"/>
      <c r="F27" s="328" t="s">
        <v>163</v>
      </c>
      <c r="G27" s="329"/>
      <c r="H27" s="329"/>
      <c r="I27" s="330"/>
      <c r="J27" s="318">
        <v>1</v>
      </c>
      <c r="K27" s="318">
        <v>4</v>
      </c>
      <c r="L27" s="319" t="s">
        <v>240</v>
      </c>
      <c r="M27" s="320">
        <v>540</v>
      </c>
      <c r="N27" s="327">
        <v>0</v>
      </c>
      <c r="O27" s="322">
        <v>28500</v>
      </c>
      <c r="P27" s="322">
        <v>28500</v>
      </c>
      <c r="Q27" s="322">
        <v>28500</v>
      </c>
    </row>
    <row r="28" spans="1:17" ht="13.5" thickBot="1" x14ac:dyDescent="0.25">
      <c r="A28" s="323"/>
      <c r="B28" s="324"/>
      <c r="C28" s="326"/>
      <c r="D28" s="326"/>
      <c r="E28" s="326"/>
      <c r="F28" s="328" t="s">
        <v>239</v>
      </c>
      <c r="G28" s="329"/>
      <c r="H28" s="329"/>
      <c r="I28" s="330"/>
      <c r="J28" s="318">
        <v>1</v>
      </c>
      <c r="K28" s="318">
        <v>4</v>
      </c>
      <c r="L28" s="319" t="s">
        <v>238</v>
      </c>
      <c r="M28" s="320">
        <v>0</v>
      </c>
      <c r="N28" s="327">
        <v>0</v>
      </c>
      <c r="O28" s="322">
        <f>O29</f>
        <v>1880.18</v>
      </c>
      <c r="P28" s="322">
        <f>P29</f>
        <v>0</v>
      </c>
      <c r="Q28" s="322">
        <f>Q29</f>
        <v>0</v>
      </c>
    </row>
    <row r="29" spans="1:17" ht="13.5" thickBot="1" x14ac:dyDescent="0.25">
      <c r="A29" s="323"/>
      <c r="B29" s="324"/>
      <c r="C29" s="326"/>
      <c r="D29" s="326"/>
      <c r="E29" s="326"/>
      <c r="F29" s="328" t="s">
        <v>163</v>
      </c>
      <c r="G29" s="329"/>
      <c r="H29" s="329"/>
      <c r="I29" s="330"/>
      <c r="J29" s="318">
        <v>1</v>
      </c>
      <c r="K29" s="318">
        <v>4</v>
      </c>
      <c r="L29" s="319" t="s">
        <v>238</v>
      </c>
      <c r="M29" s="320">
        <v>540</v>
      </c>
      <c r="N29" s="327">
        <v>0</v>
      </c>
      <c r="O29" s="322">
        <v>1880.18</v>
      </c>
      <c r="P29" s="322">
        <v>0</v>
      </c>
      <c r="Q29" s="322">
        <v>0</v>
      </c>
    </row>
    <row r="30" spans="1:17" ht="13.5" thickBot="1" x14ac:dyDescent="0.25">
      <c r="A30" s="323"/>
      <c r="B30" s="324"/>
      <c r="C30" s="326"/>
      <c r="D30" s="326"/>
      <c r="E30" s="326"/>
      <c r="F30" s="328" t="s">
        <v>237</v>
      </c>
      <c r="G30" s="329"/>
      <c r="H30" s="329"/>
      <c r="I30" s="330"/>
      <c r="J30" s="318">
        <v>1</v>
      </c>
      <c r="K30" s="318">
        <v>4</v>
      </c>
      <c r="L30" s="319" t="s">
        <v>236</v>
      </c>
      <c r="M30" s="320">
        <v>0</v>
      </c>
      <c r="N30" s="327">
        <v>0</v>
      </c>
      <c r="O30" s="322">
        <f>O31</f>
        <v>41000</v>
      </c>
      <c r="P30" s="322">
        <f>P31</f>
        <v>41000</v>
      </c>
      <c r="Q30" s="322">
        <f>Q31</f>
        <v>41000</v>
      </c>
    </row>
    <row r="31" spans="1:17" ht="13.5" thickBot="1" x14ac:dyDescent="0.25">
      <c r="A31" s="323"/>
      <c r="B31" s="324"/>
      <c r="C31" s="326"/>
      <c r="D31" s="326"/>
      <c r="E31" s="326"/>
      <c r="F31" s="328" t="s">
        <v>163</v>
      </c>
      <c r="G31" s="329"/>
      <c r="H31" s="329"/>
      <c r="I31" s="330"/>
      <c r="J31" s="318">
        <v>1</v>
      </c>
      <c r="K31" s="318">
        <v>4</v>
      </c>
      <c r="L31" s="319" t="s">
        <v>236</v>
      </c>
      <c r="M31" s="320">
        <v>540</v>
      </c>
      <c r="N31" s="327">
        <v>0</v>
      </c>
      <c r="O31" s="322">
        <v>41000</v>
      </c>
      <c r="P31" s="322">
        <v>41000</v>
      </c>
      <c r="Q31" s="322">
        <v>41000</v>
      </c>
    </row>
    <row r="32" spans="1:17" ht="13.5" thickBot="1" x14ac:dyDescent="0.25">
      <c r="A32" s="323"/>
      <c r="B32" s="324"/>
      <c r="C32" s="326"/>
      <c r="D32" s="326"/>
      <c r="E32" s="326"/>
      <c r="F32" s="325" t="s">
        <v>235</v>
      </c>
      <c r="G32" s="325"/>
      <c r="H32" s="325"/>
      <c r="I32" s="325"/>
      <c r="J32" s="318">
        <v>1</v>
      </c>
      <c r="K32" s="318">
        <v>6</v>
      </c>
      <c r="L32" s="319">
        <v>0</v>
      </c>
      <c r="M32" s="320">
        <v>0</v>
      </c>
      <c r="N32" s="327">
        <v>0</v>
      </c>
      <c r="O32" s="322">
        <f>O33</f>
        <v>39189</v>
      </c>
      <c r="P32" s="322">
        <f>P33</f>
        <v>39189</v>
      </c>
      <c r="Q32" s="322">
        <f>Q33</f>
        <v>39189</v>
      </c>
    </row>
    <row r="33" spans="1:17" ht="13.5" thickBot="1" x14ac:dyDescent="0.25">
      <c r="A33" s="323"/>
      <c r="B33" s="324"/>
      <c r="C33" s="326"/>
      <c r="D33" s="326"/>
      <c r="E33" s="326"/>
      <c r="F33" s="325" t="s">
        <v>213</v>
      </c>
      <c r="G33" s="325"/>
      <c r="H33" s="325"/>
      <c r="I33" s="325"/>
      <c r="J33" s="318">
        <v>1</v>
      </c>
      <c r="K33" s="318">
        <v>6</v>
      </c>
      <c r="L33" s="319">
        <v>6300000000</v>
      </c>
      <c r="M33" s="320">
        <v>0</v>
      </c>
      <c r="N33" s="327">
        <v>0</v>
      </c>
      <c r="O33" s="322">
        <f>O35</f>
        <v>39189</v>
      </c>
      <c r="P33" s="322">
        <f>P35</f>
        <v>39189</v>
      </c>
      <c r="Q33" s="322">
        <f>Q35</f>
        <v>39189</v>
      </c>
    </row>
    <row r="34" spans="1:17" ht="13.5" thickBot="1" x14ac:dyDescent="0.25">
      <c r="A34" s="323"/>
      <c r="B34" s="324"/>
      <c r="C34" s="326"/>
      <c r="D34" s="326"/>
      <c r="E34" s="326"/>
      <c r="F34" s="325" t="s">
        <v>176</v>
      </c>
      <c r="G34" s="325"/>
      <c r="H34" s="325"/>
      <c r="I34" s="325"/>
      <c r="J34" s="318">
        <v>1</v>
      </c>
      <c r="K34" s="318">
        <v>6</v>
      </c>
      <c r="L34" s="319">
        <v>6340000000</v>
      </c>
      <c r="M34" s="320">
        <v>0</v>
      </c>
      <c r="N34" s="327">
        <v>0</v>
      </c>
      <c r="O34" s="322">
        <f>O35</f>
        <v>39189</v>
      </c>
      <c r="P34" s="322">
        <f>P35</f>
        <v>39189</v>
      </c>
      <c r="Q34" s="322">
        <f>Q35</f>
        <v>39189</v>
      </c>
    </row>
    <row r="35" spans="1:17" ht="13.5" thickBot="1" x14ac:dyDescent="0.25">
      <c r="A35" s="323"/>
      <c r="B35" s="324"/>
      <c r="C35" s="326"/>
      <c r="D35" s="326"/>
      <c r="E35" s="326"/>
      <c r="F35" s="325" t="s">
        <v>175</v>
      </c>
      <c r="G35" s="325"/>
      <c r="H35" s="325"/>
      <c r="I35" s="325"/>
      <c r="J35" s="318">
        <v>1</v>
      </c>
      <c r="K35" s="318">
        <v>6</v>
      </c>
      <c r="L35" s="331">
        <v>6340500000</v>
      </c>
      <c r="M35" s="320">
        <v>0</v>
      </c>
      <c r="N35" s="327">
        <v>0</v>
      </c>
      <c r="O35" s="322">
        <f t="shared" ref="O35:Q36" si="2">O36</f>
        <v>39189</v>
      </c>
      <c r="P35" s="322">
        <f t="shared" si="2"/>
        <v>39189</v>
      </c>
      <c r="Q35" s="322">
        <f t="shared" si="2"/>
        <v>39189</v>
      </c>
    </row>
    <row r="36" spans="1:17" ht="13.5" thickBot="1" x14ac:dyDescent="0.25">
      <c r="A36" s="323"/>
      <c r="B36" s="324"/>
      <c r="C36" s="326"/>
      <c r="D36" s="326"/>
      <c r="E36" s="326"/>
      <c r="F36" s="325" t="s">
        <v>234</v>
      </c>
      <c r="G36" s="325"/>
      <c r="H36" s="325"/>
      <c r="I36" s="325"/>
      <c r="J36" s="318">
        <v>1</v>
      </c>
      <c r="K36" s="318">
        <v>6</v>
      </c>
      <c r="L36" s="331" t="str">
        <f>L37</f>
        <v>63405Т0050</v>
      </c>
      <c r="M36" s="320">
        <v>0</v>
      </c>
      <c r="N36" s="327">
        <v>0</v>
      </c>
      <c r="O36" s="322">
        <f>O37</f>
        <v>39189</v>
      </c>
      <c r="P36" s="322">
        <f t="shared" si="2"/>
        <v>39189</v>
      </c>
      <c r="Q36" s="322">
        <f t="shared" si="2"/>
        <v>39189</v>
      </c>
    </row>
    <row r="37" spans="1:17" ht="13.5" thickBot="1" x14ac:dyDescent="0.25">
      <c r="A37" s="323"/>
      <c r="B37" s="324"/>
      <c r="C37" s="326"/>
      <c r="D37" s="326"/>
      <c r="E37" s="326"/>
      <c r="F37" s="325" t="s">
        <v>163</v>
      </c>
      <c r="G37" s="325"/>
      <c r="H37" s="325"/>
      <c r="I37" s="325"/>
      <c r="J37" s="318">
        <v>1</v>
      </c>
      <c r="K37" s="318">
        <v>6</v>
      </c>
      <c r="L37" s="332" t="s">
        <v>233</v>
      </c>
      <c r="M37" s="320">
        <v>540</v>
      </c>
      <c r="N37" s="327">
        <v>0</v>
      </c>
      <c r="O37" s="322">
        <v>39189</v>
      </c>
      <c r="P37" s="322">
        <v>39189</v>
      </c>
      <c r="Q37" s="322">
        <v>39189</v>
      </c>
    </row>
    <row r="38" spans="1:17" ht="13.5" thickBot="1" x14ac:dyDescent="0.25">
      <c r="A38" s="323"/>
      <c r="B38" s="324"/>
      <c r="C38" s="326"/>
      <c r="D38" s="326"/>
      <c r="E38" s="326"/>
      <c r="F38" s="325" t="s">
        <v>232</v>
      </c>
      <c r="G38" s="325"/>
      <c r="H38" s="325"/>
      <c r="I38" s="325"/>
      <c r="J38" s="318">
        <v>1</v>
      </c>
      <c r="K38" s="318">
        <v>11</v>
      </c>
      <c r="L38" s="332">
        <v>0</v>
      </c>
      <c r="M38" s="320">
        <v>0</v>
      </c>
      <c r="N38" s="327">
        <v>0</v>
      </c>
      <c r="O38" s="322">
        <f t="shared" ref="O38:Q41" si="3">O39</f>
        <v>15000</v>
      </c>
      <c r="P38" s="322">
        <f t="shared" si="3"/>
        <v>15000</v>
      </c>
      <c r="Q38" s="322">
        <f t="shared" si="3"/>
        <v>15000</v>
      </c>
    </row>
    <row r="39" spans="1:17" ht="13.5" thickBot="1" x14ac:dyDescent="0.25">
      <c r="A39" s="323"/>
      <c r="B39" s="324"/>
      <c r="C39" s="326"/>
      <c r="D39" s="326"/>
      <c r="E39" s="326"/>
      <c r="F39" s="325" t="s">
        <v>231</v>
      </c>
      <c r="G39" s="325"/>
      <c r="H39" s="325"/>
      <c r="I39" s="325"/>
      <c r="J39" s="318">
        <v>1</v>
      </c>
      <c r="K39" s="318">
        <v>11</v>
      </c>
      <c r="L39" s="332">
        <v>7700000000</v>
      </c>
      <c r="M39" s="320">
        <v>0</v>
      </c>
      <c r="N39" s="327">
        <v>0</v>
      </c>
      <c r="O39" s="322">
        <f>O41</f>
        <v>15000</v>
      </c>
      <c r="P39" s="322">
        <f>P41</f>
        <v>15000</v>
      </c>
      <c r="Q39" s="322">
        <f>Q41</f>
        <v>15000</v>
      </c>
    </row>
    <row r="40" spans="1:17" ht="13.5" thickBot="1" x14ac:dyDescent="0.25">
      <c r="A40" s="323"/>
      <c r="B40" s="324"/>
      <c r="C40" s="326"/>
      <c r="D40" s="326"/>
      <c r="E40" s="326"/>
      <c r="F40" s="325" t="s">
        <v>230</v>
      </c>
      <c r="G40" s="325"/>
      <c r="H40" s="325"/>
      <c r="I40" s="325"/>
      <c r="J40" s="318">
        <v>1</v>
      </c>
      <c r="K40" s="318">
        <v>11</v>
      </c>
      <c r="L40" s="332">
        <v>7710000000</v>
      </c>
      <c r="M40" s="320">
        <v>0</v>
      </c>
      <c r="N40" s="327">
        <v>0</v>
      </c>
      <c r="O40" s="322">
        <f>O41</f>
        <v>15000</v>
      </c>
      <c r="P40" s="322">
        <f>P41</f>
        <v>15000</v>
      </c>
      <c r="Q40" s="322">
        <f>Q41</f>
        <v>15000</v>
      </c>
    </row>
    <row r="41" spans="1:17" ht="13.5" thickBot="1" x14ac:dyDescent="0.25">
      <c r="A41" s="323"/>
      <c r="B41" s="324"/>
      <c r="C41" s="326"/>
      <c r="D41" s="326"/>
      <c r="E41" s="326"/>
      <c r="F41" s="325" t="s">
        <v>229</v>
      </c>
      <c r="G41" s="325"/>
      <c r="H41" s="325"/>
      <c r="I41" s="325"/>
      <c r="J41" s="318">
        <v>1</v>
      </c>
      <c r="K41" s="318">
        <v>11</v>
      </c>
      <c r="L41" s="332">
        <v>7710000040</v>
      </c>
      <c r="M41" s="320">
        <v>0</v>
      </c>
      <c r="N41" s="327">
        <v>0</v>
      </c>
      <c r="O41" s="322">
        <f t="shared" si="3"/>
        <v>15000</v>
      </c>
      <c r="P41" s="322">
        <f t="shared" si="3"/>
        <v>15000</v>
      </c>
      <c r="Q41" s="322">
        <f t="shared" si="3"/>
        <v>15000</v>
      </c>
    </row>
    <row r="42" spans="1:17" ht="13.5" thickBot="1" x14ac:dyDescent="0.25">
      <c r="A42" s="323"/>
      <c r="B42" s="324"/>
      <c r="C42" s="326"/>
      <c r="D42" s="326"/>
      <c r="E42" s="326"/>
      <c r="F42" s="325" t="s">
        <v>228</v>
      </c>
      <c r="G42" s="325"/>
      <c r="H42" s="325"/>
      <c r="I42" s="325"/>
      <c r="J42" s="318">
        <v>1</v>
      </c>
      <c r="K42" s="318">
        <v>11</v>
      </c>
      <c r="L42" s="332">
        <v>7700000040</v>
      </c>
      <c r="M42" s="320">
        <v>870</v>
      </c>
      <c r="N42" s="327">
        <v>0</v>
      </c>
      <c r="O42" s="322">
        <v>15000</v>
      </c>
      <c r="P42" s="322">
        <v>15000</v>
      </c>
      <c r="Q42" s="322">
        <v>15000</v>
      </c>
    </row>
    <row r="43" spans="1:17" ht="13.5" thickBot="1" x14ac:dyDescent="0.25">
      <c r="A43" s="323"/>
      <c r="B43" s="324"/>
      <c r="C43" s="326"/>
      <c r="D43" s="326"/>
      <c r="E43" s="326"/>
      <c r="F43" s="325" t="s">
        <v>227</v>
      </c>
      <c r="G43" s="325"/>
      <c r="H43" s="325"/>
      <c r="I43" s="325"/>
      <c r="J43" s="318">
        <v>1</v>
      </c>
      <c r="K43" s="318">
        <v>13</v>
      </c>
      <c r="L43" s="332">
        <v>0</v>
      </c>
      <c r="M43" s="320">
        <v>0</v>
      </c>
      <c r="N43" s="327">
        <v>0</v>
      </c>
      <c r="O43" s="322">
        <f>O47</f>
        <v>4392</v>
      </c>
      <c r="P43" s="322">
        <f>P47</f>
        <v>4392</v>
      </c>
      <c r="Q43" s="322">
        <f>Q47</f>
        <v>4392</v>
      </c>
    </row>
    <row r="44" spans="1:17" ht="13.5" thickBot="1" x14ac:dyDescent="0.25">
      <c r="A44" s="323"/>
      <c r="B44" s="324"/>
      <c r="C44" s="326"/>
      <c r="D44" s="326"/>
      <c r="E44" s="326"/>
      <c r="F44" s="328" t="s">
        <v>213</v>
      </c>
      <c r="G44" s="329"/>
      <c r="H44" s="329"/>
      <c r="I44" s="330"/>
      <c r="J44" s="318">
        <v>1</v>
      </c>
      <c r="K44" s="318">
        <v>13</v>
      </c>
      <c r="L44" s="331">
        <v>6300000000</v>
      </c>
      <c r="M44" s="320">
        <v>0</v>
      </c>
      <c r="N44" s="327">
        <v>0</v>
      </c>
      <c r="O44" s="322">
        <f>O47</f>
        <v>4392</v>
      </c>
      <c r="P44" s="322">
        <f>P47</f>
        <v>4392</v>
      </c>
      <c r="Q44" s="322">
        <f>Q47</f>
        <v>4392</v>
      </c>
    </row>
    <row r="45" spans="1:17" ht="13.5" thickBot="1" x14ac:dyDescent="0.25">
      <c r="A45" s="323"/>
      <c r="B45" s="324"/>
      <c r="C45" s="326"/>
      <c r="D45" s="326"/>
      <c r="E45" s="326"/>
      <c r="F45" s="328" t="s">
        <v>176</v>
      </c>
      <c r="G45" s="329"/>
      <c r="H45" s="329"/>
      <c r="I45" s="330"/>
      <c r="J45" s="318">
        <v>1</v>
      </c>
      <c r="K45" s="318">
        <v>13</v>
      </c>
      <c r="L45" s="331">
        <v>6340000000</v>
      </c>
      <c r="M45" s="320">
        <v>0</v>
      </c>
      <c r="N45" s="327">
        <v>0</v>
      </c>
      <c r="O45" s="322">
        <f t="shared" ref="O45:Q47" si="4">O46</f>
        <v>4392</v>
      </c>
      <c r="P45" s="322">
        <f t="shared" si="4"/>
        <v>4392</v>
      </c>
      <c r="Q45" s="322">
        <f t="shared" si="4"/>
        <v>4392</v>
      </c>
    </row>
    <row r="46" spans="1:17" ht="13.5" thickBot="1" x14ac:dyDescent="0.25">
      <c r="A46" s="323"/>
      <c r="B46" s="324"/>
      <c r="C46" s="326"/>
      <c r="D46" s="326"/>
      <c r="E46" s="326"/>
      <c r="F46" s="328" t="s">
        <v>290</v>
      </c>
      <c r="G46" s="329"/>
      <c r="H46" s="329"/>
      <c r="I46" s="330"/>
      <c r="J46" s="318">
        <v>1</v>
      </c>
      <c r="K46" s="318">
        <v>13</v>
      </c>
      <c r="L46" s="331">
        <v>6340500000</v>
      </c>
      <c r="M46" s="320">
        <v>0</v>
      </c>
      <c r="N46" s="327">
        <v>0</v>
      </c>
      <c r="O46" s="322">
        <f t="shared" si="4"/>
        <v>4392</v>
      </c>
      <c r="P46" s="322">
        <f t="shared" si="4"/>
        <v>4392</v>
      </c>
      <c r="Q46" s="322">
        <f t="shared" si="4"/>
        <v>4392</v>
      </c>
    </row>
    <row r="47" spans="1:17" ht="13.5" thickBot="1" x14ac:dyDescent="0.25">
      <c r="A47" s="323"/>
      <c r="B47" s="324"/>
      <c r="C47" s="326"/>
      <c r="D47" s="326"/>
      <c r="E47" s="326"/>
      <c r="F47" s="333" t="s">
        <v>226</v>
      </c>
      <c r="G47" s="334"/>
      <c r="H47" s="334"/>
      <c r="I47" s="335"/>
      <c r="J47" s="318">
        <v>1</v>
      </c>
      <c r="K47" s="318">
        <v>13</v>
      </c>
      <c r="L47" s="331">
        <v>6340595100</v>
      </c>
      <c r="M47" s="320">
        <v>0</v>
      </c>
      <c r="N47" s="327">
        <v>0</v>
      </c>
      <c r="O47" s="322">
        <f t="shared" si="4"/>
        <v>4392</v>
      </c>
      <c r="P47" s="322">
        <f t="shared" si="4"/>
        <v>4392</v>
      </c>
      <c r="Q47" s="322">
        <f t="shared" si="4"/>
        <v>4392</v>
      </c>
    </row>
    <row r="48" spans="1:17" ht="13.5" thickBot="1" x14ac:dyDescent="0.25">
      <c r="A48" s="323"/>
      <c r="B48" s="324"/>
      <c r="C48" s="326"/>
      <c r="D48" s="326"/>
      <c r="E48" s="326"/>
      <c r="F48" s="325" t="s">
        <v>225</v>
      </c>
      <c r="G48" s="325"/>
      <c r="H48" s="325"/>
      <c r="I48" s="325"/>
      <c r="J48" s="318">
        <v>1</v>
      </c>
      <c r="K48" s="318">
        <v>13</v>
      </c>
      <c r="L48" s="332">
        <v>6340595100</v>
      </c>
      <c r="M48" s="320">
        <v>850</v>
      </c>
      <c r="N48" s="327">
        <v>0</v>
      </c>
      <c r="O48" s="322">
        <v>4392</v>
      </c>
      <c r="P48" s="322">
        <v>4392</v>
      </c>
      <c r="Q48" s="322">
        <v>4392</v>
      </c>
    </row>
    <row r="49" spans="1:17" ht="13.5" thickBot="1" x14ac:dyDescent="0.25">
      <c r="A49" s="317" t="s">
        <v>223</v>
      </c>
      <c r="B49" s="317"/>
      <c r="C49" s="317"/>
      <c r="D49" s="317"/>
      <c r="E49" s="317"/>
      <c r="F49" s="317"/>
      <c r="G49" s="317"/>
      <c r="H49" s="317"/>
      <c r="I49" s="317"/>
      <c r="J49" s="318">
        <v>2</v>
      </c>
      <c r="K49" s="318">
        <v>0</v>
      </c>
      <c r="L49" s="319">
        <v>0</v>
      </c>
      <c r="M49" s="320">
        <v>0</v>
      </c>
      <c r="N49" s="327">
        <f>N50</f>
        <v>211.85</v>
      </c>
      <c r="O49" s="322">
        <f t="shared" ref="O49:Q53" si="5">O50</f>
        <v>154411.85</v>
      </c>
      <c r="P49" s="322">
        <f t="shared" si="5"/>
        <v>170100</v>
      </c>
      <c r="Q49" s="322">
        <f t="shared" si="5"/>
        <v>186300</v>
      </c>
    </row>
    <row r="50" spans="1:17" ht="13.5" thickBot="1" x14ac:dyDescent="0.25">
      <c r="A50" s="323"/>
      <c r="B50" s="324"/>
      <c r="C50" s="325" t="s">
        <v>222</v>
      </c>
      <c r="D50" s="325"/>
      <c r="E50" s="325"/>
      <c r="F50" s="325"/>
      <c r="G50" s="325"/>
      <c r="H50" s="325"/>
      <c r="I50" s="325"/>
      <c r="J50" s="318">
        <v>2</v>
      </c>
      <c r="K50" s="318">
        <v>3</v>
      </c>
      <c r="L50" s="319">
        <v>0</v>
      </c>
      <c r="M50" s="320">
        <v>0</v>
      </c>
      <c r="N50" s="327">
        <f>N51</f>
        <v>211.85</v>
      </c>
      <c r="O50" s="322">
        <f t="shared" si="5"/>
        <v>154411.85</v>
      </c>
      <c r="P50" s="322">
        <f t="shared" si="5"/>
        <v>170100</v>
      </c>
      <c r="Q50" s="322">
        <f t="shared" si="5"/>
        <v>186300</v>
      </c>
    </row>
    <row r="51" spans="1:17" s="18" customFormat="1" ht="13.5" thickBot="1" x14ac:dyDescent="0.25">
      <c r="A51" s="323"/>
      <c r="B51" s="324"/>
      <c r="C51" s="326"/>
      <c r="D51" s="325" t="s">
        <v>213</v>
      </c>
      <c r="E51" s="325"/>
      <c r="F51" s="325"/>
      <c r="G51" s="325"/>
      <c r="H51" s="325"/>
      <c r="I51" s="325"/>
      <c r="J51" s="318">
        <v>2</v>
      </c>
      <c r="K51" s="318">
        <v>3</v>
      </c>
      <c r="L51" s="319">
        <v>6300000000</v>
      </c>
      <c r="M51" s="320">
        <v>0</v>
      </c>
      <c r="N51" s="327">
        <f>N52</f>
        <v>211.85</v>
      </c>
      <c r="O51" s="322">
        <f>O53</f>
        <v>154411.85</v>
      </c>
      <c r="P51" s="322">
        <f>P53</f>
        <v>170100</v>
      </c>
      <c r="Q51" s="322">
        <f>Q53</f>
        <v>186300</v>
      </c>
    </row>
    <row r="52" spans="1:17" s="18" customFormat="1" ht="13.5" thickBot="1" x14ac:dyDescent="0.25">
      <c r="A52" s="323"/>
      <c r="B52" s="324"/>
      <c r="C52" s="326"/>
      <c r="D52" s="326"/>
      <c r="E52" s="326"/>
      <c r="F52" s="325" t="s">
        <v>176</v>
      </c>
      <c r="G52" s="325"/>
      <c r="H52" s="325"/>
      <c r="I52" s="325"/>
      <c r="J52" s="318">
        <v>2</v>
      </c>
      <c r="K52" s="318">
        <v>3</v>
      </c>
      <c r="L52" s="319">
        <v>6340000000</v>
      </c>
      <c r="M52" s="320">
        <v>0</v>
      </c>
      <c r="N52" s="327">
        <f>N53</f>
        <v>211.85</v>
      </c>
      <c r="O52" s="322">
        <f>O53</f>
        <v>154411.85</v>
      </c>
      <c r="P52" s="322">
        <f>P53</f>
        <v>170100</v>
      </c>
      <c r="Q52" s="322">
        <f>Q53</f>
        <v>186300</v>
      </c>
    </row>
    <row r="53" spans="1:17" ht="13.5" thickBot="1" x14ac:dyDescent="0.25">
      <c r="A53" s="323"/>
      <c r="B53" s="324"/>
      <c r="C53" s="326"/>
      <c r="D53" s="326"/>
      <c r="E53" s="325" t="s">
        <v>291</v>
      </c>
      <c r="F53" s="325"/>
      <c r="G53" s="325"/>
      <c r="H53" s="325"/>
      <c r="I53" s="325"/>
      <c r="J53" s="318">
        <v>2</v>
      </c>
      <c r="K53" s="318">
        <v>3</v>
      </c>
      <c r="L53" s="319">
        <v>6340500000</v>
      </c>
      <c r="M53" s="320">
        <v>0</v>
      </c>
      <c r="N53" s="327">
        <f>N54</f>
        <v>211.85</v>
      </c>
      <c r="O53" s="322">
        <f t="shared" si="5"/>
        <v>154411.85</v>
      </c>
      <c r="P53" s="322">
        <f t="shared" si="5"/>
        <v>170100</v>
      </c>
      <c r="Q53" s="322">
        <f t="shared" si="5"/>
        <v>186300</v>
      </c>
    </row>
    <row r="54" spans="1:17" ht="13.5" thickBot="1" x14ac:dyDescent="0.25">
      <c r="A54" s="323"/>
      <c r="B54" s="324"/>
      <c r="C54" s="326"/>
      <c r="D54" s="326"/>
      <c r="E54" s="326"/>
      <c r="F54" s="325" t="s">
        <v>292</v>
      </c>
      <c r="G54" s="325"/>
      <c r="H54" s="325"/>
      <c r="I54" s="325"/>
      <c r="J54" s="318">
        <v>2</v>
      </c>
      <c r="K54" s="318">
        <v>3</v>
      </c>
      <c r="L54" s="319">
        <v>6340551180</v>
      </c>
      <c r="M54" s="320">
        <v>0</v>
      </c>
      <c r="N54" s="327">
        <f>N55+N56</f>
        <v>211.85</v>
      </c>
      <c r="O54" s="322">
        <f>O55+O56</f>
        <v>154411.85</v>
      </c>
      <c r="P54" s="322">
        <f>P55+P56</f>
        <v>170100</v>
      </c>
      <c r="Q54" s="322">
        <f>Q55+Q56</f>
        <v>186300</v>
      </c>
    </row>
    <row r="55" spans="1:17" ht="13.5" thickBot="1" x14ac:dyDescent="0.25">
      <c r="A55" s="323"/>
      <c r="B55" s="324"/>
      <c r="C55" s="326"/>
      <c r="D55" s="326"/>
      <c r="E55" s="326"/>
      <c r="F55" s="325" t="s">
        <v>220</v>
      </c>
      <c r="G55" s="325"/>
      <c r="H55" s="325"/>
      <c r="I55" s="325"/>
      <c r="J55" s="318">
        <v>2</v>
      </c>
      <c r="K55" s="318">
        <v>3</v>
      </c>
      <c r="L55" s="319">
        <v>6340551180</v>
      </c>
      <c r="M55" s="320">
        <v>120</v>
      </c>
      <c r="N55" s="327">
        <v>0</v>
      </c>
      <c r="O55" s="322">
        <v>152200</v>
      </c>
      <c r="P55" s="322">
        <v>168100</v>
      </c>
      <c r="Q55" s="322">
        <v>184300</v>
      </c>
    </row>
    <row r="56" spans="1:17" ht="13.5" thickBot="1" x14ac:dyDescent="0.25">
      <c r="A56" s="323"/>
      <c r="B56" s="324"/>
      <c r="C56" s="326"/>
      <c r="D56" s="326"/>
      <c r="E56" s="326"/>
      <c r="F56" s="325" t="s">
        <v>183</v>
      </c>
      <c r="G56" s="325"/>
      <c r="H56" s="325"/>
      <c r="I56" s="325"/>
      <c r="J56" s="318">
        <v>2</v>
      </c>
      <c r="K56" s="318">
        <v>3</v>
      </c>
      <c r="L56" s="319">
        <v>6340551180</v>
      </c>
      <c r="M56" s="320">
        <v>240</v>
      </c>
      <c r="N56" s="327">
        <v>211.85</v>
      </c>
      <c r="O56" s="322">
        <v>2211.85</v>
      </c>
      <c r="P56" s="322">
        <v>2000</v>
      </c>
      <c r="Q56" s="322">
        <v>2000</v>
      </c>
    </row>
    <row r="57" spans="1:17" ht="13.5" thickBot="1" x14ac:dyDescent="0.25">
      <c r="A57" s="317" t="s">
        <v>217</v>
      </c>
      <c r="B57" s="317"/>
      <c r="C57" s="317"/>
      <c r="D57" s="317"/>
      <c r="E57" s="317"/>
      <c r="F57" s="317"/>
      <c r="G57" s="317"/>
      <c r="H57" s="317"/>
      <c r="I57" s="317"/>
      <c r="J57" s="318">
        <v>3</v>
      </c>
      <c r="K57" s="318">
        <v>0</v>
      </c>
      <c r="L57" s="319">
        <v>0</v>
      </c>
      <c r="M57" s="320">
        <v>0</v>
      </c>
      <c r="N57" s="327">
        <f>N58</f>
        <v>4300</v>
      </c>
      <c r="O57" s="322">
        <f>O58+O64</f>
        <v>124992</v>
      </c>
      <c r="P57" s="322">
        <f>P58+P64</f>
        <v>88483</v>
      </c>
      <c r="Q57" s="322">
        <f>Q58+Q64</f>
        <v>124192</v>
      </c>
    </row>
    <row r="58" spans="1:17" ht="13.5" thickBot="1" x14ac:dyDescent="0.25">
      <c r="A58" s="323"/>
      <c r="B58" s="324"/>
      <c r="C58" s="325" t="s">
        <v>215</v>
      </c>
      <c r="D58" s="325"/>
      <c r="E58" s="325"/>
      <c r="F58" s="325"/>
      <c r="G58" s="325"/>
      <c r="H58" s="325"/>
      <c r="I58" s="325"/>
      <c r="J58" s="318">
        <v>3</v>
      </c>
      <c r="K58" s="318">
        <v>10</v>
      </c>
      <c r="L58" s="319">
        <v>0</v>
      </c>
      <c r="M58" s="320">
        <v>0</v>
      </c>
      <c r="N58" s="327">
        <f>N59+N64</f>
        <v>4300</v>
      </c>
      <c r="O58" s="322">
        <f t="shared" ref="O58:Q62" si="6">O59</f>
        <v>124992</v>
      </c>
      <c r="P58" s="322">
        <f t="shared" si="6"/>
        <v>86483</v>
      </c>
      <c r="Q58" s="322">
        <f t="shared" si="6"/>
        <v>122192</v>
      </c>
    </row>
    <row r="59" spans="1:17" s="18" customFormat="1" ht="13.5" thickBot="1" x14ac:dyDescent="0.25">
      <c r="A59" s="323"/>
      <c r="B59" s="324"/>
      <c r="C59" s="326"/>
      <c r="D59" s="325" t="s">
        <v>213</v>
      </c>
      <c r="E59" s="325"/>
      <c r="F59" s="325"/>
      <c r="G59" s="325"/>
      <c r="H59" s="325"/>
      <c r="I59" s="325"/>
      <c r="J59" s="318">
        <v>3</v>
      </c>
      <c r="K59" s="318">
        <v>10</v>
      </c>
      <c r="L59" s="319">
        <v>6300000000</v>
      </c>
      <c r="M59" s="320">
        <v>0</v>
      </c>
      <c r="N59" s="327">
        <f>N60</f>
        <v>6300</v>
      </c>
      <c r="O59" s="322">
        <f>O61</f>
        <v>124992</v>
      </c>
      <c r="P59" s="322">
        <f>P61</f>
        <v>86483</v>
      </c>
      <c r="Q59" s="322">
        <f>Q61</f>
        <v>122192</v>
      </c>
    </row>
    <row r="60" spans="1:17" s="18" customFormat="1" ht="13.5" thickBot="1" x14ac:dyDescent="0.25">
      <c r="A60" s="323"/>
      <c r="B60" s="324"/>
      <c r="C60" s="326"/>
      <c r="D60" s="326"/>
      <c r="E60" s="326"/>
      <c r="F60" s="325" t="s">
        <v>176</v>
      </c>
      <c r="G60" s="325"/>
      <c r="H60" s="325"/>
      <c r="I60" s="325"/>
      <c r="J60" s="318">
        <v>3</v>
      </c>
      <c r="K60" s="318">
        <v>10</v>
      </c>
      <c r="L60" s="319">
        <v>6340000000</v>
      </c>
      <c r="M60" s="320">
        <v>0</v>
      </c>
      <c r="N60" s="327">
        <f>N61</f>
        <v>6300</v>
      </c>
      <c r="O60" s="322">
        <f>O61</f>
        <v>124992</v>
      </c>
      <c r="P60" s="322">
        <f>P61</f>
        <v>86483</v>
      </c>
      <c r="Q60" s="322">
        <f>Q61</f>
        <v>122192</v>
      </c>
    </row>
    <row r="61" spans="1:17" ht="13.5" thickBot="1" x14ac:dyDescent="0.25">
      <c r="A61" s="323"/>
      <c r="B61" s="324"/>
      <c r="C61" s="326"/>
      <c r="D61" s="326"/>
      <c r="E61" s="325" t="s">
        <v>293</v>
      </c>
      <c r="F61" s="325"/>
      <c r="G61" s="325"/>
      <c r="H61" s="325"/>
      <c r="I61" s="325"/>
      <c r="J61" s="318">
        <v>3</v>
      </c>
      <c r="K61" s="318">
        <v>10</v>
      </c>
      <c r="L61" s="319">
        <v>6340100000</v>
      </c>
      <c r="M61" s="320">
        <v>0</v>
      </c>
      <c r="N61" s="327">
        <f>N62</f>
        <v>6300</v>
      </c>
      <c r="O61" s="322">
        <f t="shared" si="6"/>
        <v>124992</v>
      </c>
      <c r="P61" s="322">
        <f t="shared" si="6"/>
        <v>86483</v>
      </c>
      <c r="Q61" s="322">
        <f t="shared" si="6"/>
        <v>122192</v>
      </c>
    </row>
    <row r="62" spans="1:17" ht="13.5" thickBot="1" x14ac:dyDescent="0.25">
      <c r="A62" s="323"/>
      <c r="B62" s="324"/>
      <c r="C62" s="326"/>
      <c r="D62" s="326"/>
      <c r="E62" s="326"/>
      <c r="F62" s="325" t="s">
        <v>294</v>
      </c>
      <c r="G62" s="325"/>
      <c r="H62" s="325"/>
      <c r="I62" s="325"/>
      <c r="J62" s="318">
        <v>3</v>
      </c>
      <c r="K62" s="318">
        <v>10</v>
      </c>
      <c r="L62" s="319">
        <v>6340195020</v>
      </c>
      <c r="M62" s="320">
        <v>0</v>
      </c>
      <c r="N62" s="327">
        <f>N63</f>
        <v>6300</v>
      </c>
      <c r="O62" s="322">
        <f t="shared" si="6"/>
        <v>124992</v>
      </c>
      <c r="P62" s="322">
        <f t="shared" si="6"/>
        <v>86483</v>
      </c>
      <c r="Q62" s="322">
        <f t="shared" si="6"/>
        <v>122192</v>
      </c>
    </row>
    <row r="63" spans="1:17" ht="13.5" thickBot="1" x14ac:dyDescent="0.25">
      <c r="A63" s="323"/>
      <c r="B63" s="324"/>
      <c r="C63" s="326"/>
      <c r="D63" s="326"/>
      <c r="E63" s="326"/>
      <c r="F63" s="325" t="s">
        <v>183</v>
      </c>
      <c r="G63" s="325"/>
      <c r="H63" s="325"/>
      <c r="I63" s="325"/>
      <c r="J63" s="318">
        <v>3</v>
      </c>
      <c r="K63" s="318">
        <v>10</v>
      </c>
      <c r="L63" s="319">
        <v>6340195020</v>
      </c>
      <c r="M63" s="320">
        <v>240</v>
      </c>
      <c r="N63" s="327">
        <v>6300</v>
      </c>
      <c r="O63" s="322">
        <v>124992</v>
      </c>
      <c r="P63" s="322">
        <v>86483</v>
      </c>
      <c r="Q63" s="322">
        <v>122192</v>
      </c>
    </row>
    <row r="64" spans="1:17" s="18" customFormat="1" ht="13.5" thickBot="1" x14ac:dyDescent="0.25">
      <c r="A64" s="323"/>
      <c r="B64" s="324"/>
      <c r="C64" s="326"/>
      <c r="D64" s="326"/>
      <c r="E64" s="326"/>
      <c r="F64" s="325" t="s">
        <v>214</v>
      </c>
      <c r="G64" s="325"/>
      <c r="H64" s="325"/>
      <c r="I64" s="325"/>
      <c r="J64" s="318">
        <v>3</v>
      </c>
      <c r="K64" s="318">
        <v>14</v>
      </c>
      <c r="L64" s="319">
        <v>0</v>
      </c>
      <c r="M64" s="320">
        <v>0</v>
      </c>
      <c r="N64" s="327">
        <f>N65</f>
        <v>-2000</v>
      </c>
      <c r="O64" s="322">
        <f>O66</f>
        <v>0</v>
      </c>
      <c r="P64" s="322">
        <f>P66</f>
        <v>2000</v>
      </c>
      <c r="Q64" s="322">
        <f>Q66</f>
        <v>2000</v>
      </c>
    </row>
    <row r="65" spans="1:17" s="18" customFormat="1" ht="13.5" thickBot="1" x14ac:dyDescent="0.25">
      <c r="A65" s="323"/>
      <c r="B65" s="324"/>
      <c r="C65" s="326"/>
      <c r="D65" s="326"/>
      <c r="E65" s="326"/>
      <c r="F65" s="328" t="s">
        <v>213</v>
      </c>
      <c r="G65" s="329"/>
      <c r="H65" s="329"/>
      <c r="I65" s="330"/>
      <c r="J65" s="318">
        <v>3</v>
      </c>
      <c r="K65" s="318">
        <v>14</v>
      </c>
      <c r="L65" s="319">
        <v>6300000000</v>
      </c>
      <c r="M65" s="320">
        <v>0</v>
      </c>
      <c r="N65" s="327">
        <f>N66</f>
        <v>-2000</v>
      </c>
      <c r="O65" s="322">
        <f>O66</f>
        <v>0</v>
      </c>
      <c r="P65" s="322">
        <f>P66</f>
        <v>2000</v>
      </c>
      <c r="Q65" s="322">
        <f>Q66</f>
        <v>2000</v>
      </c>
    </row>
    <row r="66" spans="1:17" s="18" customFormat="1" ht="13.5" thickBot="1" x14ac:dyDescent="0.25">
      <c r="A66" s="323"/>
      <c r="B66" s="324"/>
      <c r="C66" s="326"/>
      <c r="D66" s="326"/>
      <c r="E66" s="326"/>
      <c r="F66" s="328" t="s">
        <v>295</v>
      </c>
      <c r="G66" s="329"/>
      <c r="H66" s="329"/>
      <c r="I66" s="330"/>
      <c r="J66" s="318">
        <v>3</v>
      </c>
      <c r="K66" s="318">
        <v>14</v>
      </c>
      <c r="L66" s="319">
        <v>6340000000</v>
      </c>
      <c r="M66" s="320">
        <v>0</v>
      </c>
      <c r="N66" s="327">
        <f>N67</f>
        <v>-2000</v>
      </c>
      <c r="O66" s="322">
        <f t="shared" ref="O66:Q68" si="7">O67</f>
        <v>0</v>
      </c>
      <c r="P66" s="322">
        <f t="shared" si="7"/>
        <v>2000</v>
      </c>
      <c r="Q66" s="322">
        <f t="shared" si="7"/>
        <v>2000</v>
      </c>
    </row>
    <row r="67" spans="1:17" s="18" customFormat="1" ht="13.5" thickBot="1" x14ac:dyDescent="0.25">
      <c r="A67" s="323"/>
      <c r="B67" s="324"/>
      <c r="C67" s="326"/>
      <c r="D67" s="326"/>
      <c r="E67" s="326"/>
      <c r="F67" s="325" t="s">
        <v>293</v>
      </c>
      <c r="G67" s="325"/>
      <c r="H67" s="325"/>
      <c r="I67" s="325"/>
      <c r="J67" s="318">
        <v>3</v>
      </c>
      <c r="K67" s="318">
        <v>4</v>
      </c>
      <c r="L67" s="319">
        <v>6340100000</v>
      </c>
      <c r="M67" s="320">
        <v>0</v>
      </c>
      <c r="N67" s="327">
        <f>N68</f>
        <v>-2000</v>
      </c>
      <c r="O67" s="322">
        <f t="shared" si="7"/>
        <v>0</v>
      </c>
      <c r="P67" s="322">
        <f t="shared" si="7"/>
        <v>2000</v>
      </c>
      <c r="Q67" s="322">
        <f t="shared" si="7"/>
        <v>2000</v>
      </c>
    </row>
    <row r="68" spans="1:17" ht="13.5" thickBot="1" x14ac:dyDescent="0.25">
      <c r="A68" s="323"/>
      <c r="B68" s="324"/>
      <c r="C68" s="326"/>
      <c r="D68" s="326"/>
      <c r="E68" s="326"/>
      <c r="F68" s="325" t="s">
        <v>211</v>
      </c>
      <c r="G68" s="325"/>
      <c r="H68" s="325"/>
      <c r="I68" s="325"/>
      <c r="J68" s="318">
        <v>3</v>
      </c>
      <c r="K68" s="318">
        <v>14</v>
      </c>
      <c r="L68" s="319">
        <v>6340120040</v>
      </c>
      <c r="M68" s="320">
        <v>0</v>
      </c>
      <c r="N68" s="327">
        <f>N69</f>
        <v>-2000</v>
      </c>
      <c r="O68" s="322">
        <f t="shared" si="7"/>
        <v>0</v>
      </c>
      <c r="P68" s="322">
        <f t="shared" si="7"/>
        <v>2000</v>
      </c>
      <c r="Q68" s="322">
        <f t="shared" si="7"/>
        <v>2000</v>
      </c>
    </row>
    <row r="69" spans="1:17" ht="13.5" thickBot="1" x14ac:dyDescent="0.25">
      <c r="A69" s="323"/>
      <c r="B69" s="324"/>
      <c r="C69" s="326"/>
      <c r="D69" s="326"/>
      <c r="E69" s="326"/>
      <c r="F69" s="325" t="s">
        <v>183</v>
      </c>
      <c r="G69" s="325"/>
      <c r="H69" s="325"/>
      <c r="I69" s="325"/>
      <c r="J69" s="318">
        <v>3</v>
      </c>
      <c r="K69" s="318">
        <v>14</v>
      </c>
      <c r="L69" s="319">
        <v>6340120040</v>
      </c>
      <c r="M69" s="320">
        <v>240</v>
      </c>
      <c r="N69" s="327">
        <v>-2000</v>
      </c>
      <c r="O69" s="322">
        <v>0</v>
      </c>
      <c r="P69" s="322">
        <v>2000</v>
      </c>
      <c r="Q69" s="322">
        <v>2000</v>
      </c>
    </row>
    <row r="70" spans="1:17" ht="13.5" thickBot="1" x14ac:dyDescent="0.25">
      <c r="A70" s="317" t="s">
        <v>210</v>
      </c>
      <c r="B70" s="317"/>
      <c r="C70" s="317"/>
      <c r="D70" s="317"/>
      <c r="E70" s="317"/>
      <c r="F70" s="317"/>
      <c r="G70" s="317"/>
      <c r="H70" s="317"/>
      <c r="I70" s="317"/>
      <c r="J70" s="318">
        <v>4</v>
      </c>
      <c r="K70" s="318">
        <v>0</v>
      </c>
      <c r="L70" s="319">
        <v>0</v>
      </c>
      <c r="M70" s="320">
        <v>0</v>
      </c>
      <c r="N70" s="336">
        <f>N71</f>
        <v>0</v>
      </c>
      <c r="O70" s="322">
        <f>O71+O77</f>
        <v>1229494.02</v>
      </c>
      <c r="P70" s="322">
        <f t="shared" ref="O70:R75" si="8">P71</f>
        <v>927000</v>
      </c>
      <c r="Q70" s="322">
        <f>Q71</f>
        <v>962000</v>
      </c>
    </row>
    <row r="71" spans="1:17" ht="13.5" thickBot="1" x14ac:dyDescent="0.25">
      <c r="A71" s="323"/>
      <c r="B71" s="323"/>
      <c r="C71" s="323"/>
      <c r="D71" s="323"/>
      <c r="E71" s="323"/>
      <c r="F71" s="317" t="s">
        <v>209</v>
      </c>
      <c r="G71" s="317"/>
      <c r="H71" s="317"/>
      <c r="I71" s="317"/>
      <c r="J71" s="318">
        <v>4</v>
      </c>
      <c r="K71" s="318">
        <v>9</v>
      </c>
      <c r="L71" s="319">
        <v>0</v>
      </c>
      <c r="M71" s="320">
        <v>0</v>
      </c>
      <c r="N71" s="336">
        <f>N72</f>
        <v>0</v>
      </c>
      <c r="O71" s="322">
        <f>O72</f>
        <v>1129494.02</v>
      </c>
      <c r="P71" s="322">
        <f t="shared" si="8"/>
        <v>927000</v>
      </c>
      <c r="Q71" s="322">
        <f t="shared" si="8"/>
        <v>962000</v>
      </c>
    </row>
    <row r="72" spans="1:17" s="18" customFormat="1" ht="13.5" thickBot="1" x14ac:dyDescent="0.25">
      <c r="A72" s="323"/>
      <c r="B72" s="324"/>
      <c r="C72" s="325" t="s">
        <v>213</v>
      </c>
      <c r="D72" s="325"/>
      <c r="E72" s="325"/>
      <c r="F72" s="325"/>
      <c r="G72" s="325"/>
      <c r="H72" s="325"/>
      <c r="I72" s="325"/>
      <c r="J72" s="318">
        <v>4</v>
      </c>
      <c r="K72" s="318">
        <v>9</v>
      </c>
      <c r="L72" s="319">
        <v>6300000000</v>
      </c>
      <c r="M72" s="320">
        <v>0</v>
      </c>
      <c r="N72" s="336">
        <v>0</v>
      </c>
      <c r="O72" s="322">
        <f>O73</f>
        <v>1129494.02</v>
      </c>
      <c r="P72" s="322">
        <f>P74</f>
        <v>927000</v>
      </c>
      <c r="Q72" s="322">
        <f>Q74</f>
        <v>962000</v>
      </c>
    </row>
    <row r="73" spans="1:17" s="18" customFormat="1" ht="13.5" thickBot="1" x14ac:dyDescent="0.25">
      <c r="A73" s="323"/>
      <c r="B73" s="324"/>
      <c r="C73" s="326"/>
      <c r="D73" s="326"/>
      <c r="E73" s="326"/>
      <c r="F73" s="325" t="s">
        <v>176</v>
      </c>
      <c r="G73" s="325"/>
      <c r="H73" s="325"/>
      <c r="I73" s="325"/>
      <c r="J73" s="318">
        <v>4</v>
      </c>
      <c r="K73" s="318">
        <v>9</v>
      </c>
      <c r="L73" s="319">
        <v>6340000000</v>
      </c>
      <c r="M73" s="320">
        <v>0</v>
      </c>
      <c r="N73" s="336">
        <v>0</v>
      </c>
      <c r="O73" s="322">
        <f>O74</f>
        <v>1129494.02</v>
      </c>
      <c r="P73" s="322">
        <f>P74</f>
        <v>927000</v>
      </c>
      <c r="Q73" s="322">
        <f>Q74</f>
        <v>962000</v>
      </c>
    </row>
    <row r="74" spans="1:17" ht="13.5" thickBot="1" x14ac:dyDescent="0.25">
      <c r="A74" s="323"/>
      <c r="B74" s="324"/>
      <c r="C74" s="326"/>
      <c r="D74" s="325" t="s">
        <v>296</v>
      </c>
      <c r="E74" s="325"/>
      <c r="F74" s="325"/>
      <c r="G74" s="325"/>
      <c r="H74" s="325"/>
      <c r="I74" s="325"/>
      <c r="J74" s="318">
        <v>4</v>
      </c>
      <c r="K74" s="318">
        <v>9</v>
      </c>
      <c r="L74" s="319">
        <v>6340200000</v>
      </c>
      <c r="M74" s="320">
        <v>0</v>
      </c>
      <c r="N74" s="336">
        <v>0</v>
      </c>
      <c r="O74" s="322">
        <f t="shared" si="8"/>
        <v>1129494.02</v>
      </c>
      <c r="P74" s="322">
        <f t="shared" si="8"/>
        <v>927000</v>
      </c>
      <c r="Q74" s="322">
        <f t="shared" si="8"/>
        <v>962000</v>
      </c>
    </row>
    <row r="75" spans="1:17" ht="13.5" thickBot="1" x14ac:dyDescent="0.25">
      <c r="A75" s="323"/>
      <c r="B75" s="324"/>
      <c r="C75" s="326"/>
      <c r="D75" s="326"/>
      <c r="E75" s="325" t="s">
        <v>207</v>
      </c>
      <c r="F75" s="325"/>
      <c r="G75" s="325"/>
      <c r="H75" s="325"/>
      <c r="I75" s="325"/>
      <c r="J75" s="318">
        <v>4</v>
      </c>
      <c r="K75" s="318">
        <v>9</v>
      </c>
      <c r="L75" s="319">
        <v>6340295280</v>
      </c>
      <c r="M75" s="320">
        <v>0</v>
      </c>
      <c r="N75" s="336">
        <v>0</v>
      </c>
      <c r="O75" s="322">
        <f t="shared" si="8"/>
        <v>1129494.02</v>
      </c>
      <c r="P75" s="322">
        <f t="shared" si="8"/>
        <v>927000</v>
      </c>
      <c r="Q75" s="322">
        <f t="shared" si="8"/>
        <v>962000</v>
      </c>
    </row>
    <row r="76" spans="1:17" ht="13.5" thickBot="1" x14ac:dyDescent="0.25">
      <c r="A76" s="323"/>
      <c r="B76" s="324"/>
      <c r="C76" s="326"/>
      <c r="D76" s="326"/>
      <c r="E76" s="326"/>
      <c r="F76" s="325" t="s">
        <v>183</v>
      </c>
      <c r="G76" s="325"/>
      <c r="H76" s="325"/>
      <c r="I76" s="325"/>
      <c r="J76" s="318">
        <v>4</v>
      </c>
      <c r="K76" s="318">
        <v>9</v>
      </c>
      <c r="L76" s="319">
        <v>6340295280</v>
      </c>
      <c r="M76" s="320">
        <v>240</v>
      </c>
      <c r="N76" s="336">
        <v>0</v>
      </c>
      <c r="O76" s="322">
        <v>1129494.02</v>
      </c>
      <c r="P76" s="322">
        <v>927000</v>
      </c>
      <c r="Q76" s="322">
        <v>962000</v>
      </c>
    </row>
    <row r="77" spans="1:17" ht="13.5" thickBot="1" x14ac:dyDescent="0.25">
      <c r="A77" s="323"/>
      <c r="B77" s="324"/>
      <c r="C77" s="326"/>
      <c r="D77" s="326"/>
      <c r="E77" s="326"/>
      <c r="F77" s="328" t="s">
        <v>297</v>
      </c>
      <c r="G77" s="329"/>
      <c r="H77" s="329"/>
      <c r="I77" s="330"/>
      <c r="J77" s="318">
        <v>4</v>
      </c>
      <c r="K77" s="318">
        <v>0</v>
      </c>
      <c r="L77" s="319">
        <v>0</v>
      </c>
      <c r="M77" s="320">
        <v>0</v>
      </c>
      <c r="N77" s="336">
        <f t="shared" ref="N77:O80" si="9">N78</f>
        <v>0</v>
      </c>
      <c r="O77" s="322">
        <f t="shared" si="9"/>
        <v>100000</v>
      </c>
      <c r="P77" s="322">
        <v>0</v>
      </c>
      <c r="Q77" s="322">
        <v>0</v>
      </c>
    </row>
    <row r="78" spans="1:17" ht="13.5" thickBot="1" x14ac:dyDescent="0.25">
      <c r="A78" s="323"/>
      <c r="B78" s="324"/>
      <c r="C78" s="326"/>
      <c r="D78" s="326"/>
      <c r="E78" s="326"/>
      <c r="F78" s="328" t="s">
        <v>298</v>
      </c>
      <c r="G78" s="329"/>
      <c r="H78" s="329"/>
      <c r="I78" s="330"/>
      <c r="J78" s="318">
        <v>4</v>
      </c>
      <c r="K78" s="318">
        <v>12</v>
      </c>
      <c r="L78" s="319">
        <v>6300000000</v>
      </c>
      <c r="M78" s="320">
        <v>0</v>
      </c>
      <c r="N78" s="336">
        <f t="shared" si="9"/>
        <v>0</v>
      </c>
      <c r="O78" s="322">
        <f t="shared" si="9"/>
        <v>100000</v>
      </c>
      <c r="P78" s="322">
        <v>0</v>
      </c>
      <c r="Q78" s="322">
        <v>0</v>
      </c>
    </row>
    <row r="79" spans="1:17" ht="13.5" thickBot="1" x14ac:dyDescent="0.25">
      <c r="A79" s="323"/>
      <c r="B79" s="324"/>
      <c r="C79" s="326"/>
      <c r="D79" s="326"/>
      <c r="E79" s="326"/>
      <c r="F79" s="328" t="s">
        <v>295</v>
      </c>
      <c r="G79" s="329"/>
      <c r="H79" s="329"/>
      <c r="I79" s="330"/>
      <c r="J79" s="318">
        <v>4</v>
      </c>
      <c r="K79" s="318">
        <v>12</v>
      </c>
      <c r="L79" s="319">
        <v>6340000000</v>
      </c>
      <c r="M79" s="320">
        <v>0</v>
      </c>
      <c r="N79" s="336">
        <f t="shared" si="9"/>
        <v>0</v>
      </c>
      <c r="O79" s="322">
        <f t="shared" si="9"/>
        <v>100000</v>
      </c>
      <c r="P79" s="322">
        <v>0</v>
      </c>
      <c r="Q79" s="322">
        <v>0</v>
      </c>
    </row>
    <row r="80" spans="1:17" ht="13.5" thickBot="1" x14ac:dyDescent="0.25">
      <c r="A80" s="323"/>
      <c r="B80" s="324"/>
      <c r="C80" s="326"/>
      <c r="D80" s="326"/>
      <c r="E80" s="326"/>
      <c r="F80" s="328" t="s">
        <v>299</v>
      </c>
      <c r="G80" s="329"/>
      <c r="H80" s="329"/>
      <c r="I80" s="330"/>
      <c r="J80" s="318">
        <v>4</v>
      </c>
      <c r="K80" s="318">
        <v>12</v>
      </c>
      <c r="L80" s="319">
        <v>6340390050</v>
      </c>
      <c r="M80" s="320">
        <v>0</v>
      </c>
      <c r="N80" s="336">
        <f t="shared" si="9"/>
        <v>0</v>
      </c>
      <c r="O80" s="322">
        <f t="shared" si="9"/>
        <v>100000</v>
      </c>
      <c r="P80" s="322">
        <v>0</v>
      </c>
      <c r="Q80" s="322">
        <v>0</v>
      </c>
    </row>
    <row r="81" spans="1:17" ht="13.5" thickBot="1" x14ac:dyDescent="0.25">
      <c r="A81" s="323"/>
      <c r="B81" s="324"/>
      <c r="C81" s="326"/>
      <c r="D81" s="326"/>
      <c r="E81" s="326"/>
      <c r="F81" s="328" t="s">
        <v>183</v>
      </c>
      <c r="G81" s="329"/>
      <c r="H81" s="329"/>
      <c r="I81" s="330"/>
      <c r="J81" s="318">
        <v>4</v>
      </c>
      <c r="K81" s="318">
        <v>12</v>
      </c>
      <c r="L81" s="319">
        <v>6340390050</v>
      </c>
      <c r="M81" s="320">
        <v>240</v>
      </c>
      <c r="N81" s="336">
        <v>0</v>
      </c>
      <c r="O81" s="322">
        <v>100000</v>
      </c>
      <c r="P81" s="322">
        <v>0</v>
      </c>
      <c r="Q81" s="322">
        <v>0</v>
      </c>
    </row>
    <row r="82" spans="1:17" ht="13.5" thickBot="1" x14ac:dyDescent="0.25">
      <c r="A82" s="317" t="s">
        <v>202</v>
      </c>
      <c r="B82" s="317"/>
      <c r="C82" s="317"/>
      <c r="D82" s="317"/>
      <c r="E82" s="317"/>
      <c r="F82" s="317"/>
      <c r="G82" s="317"/>
      <c r="H82" s="317"/>
      <c r="I82" s="317"/>
      <c r="J82" s="318">
        <v>5</v>
      </c>
      <c r="K82" s="318">
        <v>0</v>
      </c>
      <c r="L82" s="319">
        <v>0</v>
      </c>
      <c r="M82" s="320">
        <v>0</v>
      </c>
      <c r="N82" s="336">
        <f>N83</f>
        <v>141857.60000000001</v>
      </c>
      <c r="O82" s="322">
        <f>O83</f>
        <v>246247.6</v>
      </c>
      <c r="P82" s="322">
        <f>P83</f>
        <v>0</v>
      </c>
      <c r="Q82" s="322">
        <f>Q83</f>
        <v>11527</v>
      </c>
    </row>
    <row r="83" spans="1:17" ht="13.5" thickBot="1" x14ac:dyDescent="0.25">
      <c r="A83" s="323"/>
      <c r="B83" s="324"/>
      <c r="C83" s="325" t="s">
        <v>201</v>
      </c>
      <c r="D83" s="325"/>
      <c r="E83" s="325"/>
      <c r="F83" s="325"/>
      <c r="G83" s="325"/>
      <c r="H83" s="325"/>
      <c r="I83" s="325"/>
      <c r="J83" s="318">
        <v>5</v>
      </c>
      <c r="K83" s="318">
        <v>3</v>
      </c>
      <c r="L83" s="319">
        <v>0</v>
      </c>
      <c r="M83" s="320">
        <v>0</v>
      </c>
      <c r="N83" s="336">
        <f>N84</f>
        <v>141857.60000000001</v>
      </c>
      <c r="O83" s="322">
        <f t="shared" ref="O83:Q87" si="10">O84</f>
        <v>246247.6</v>
      </c>
      <c r="P83" s="322">
        <f t="shared" si="10"/>
        <v>0</v>
      </c>
      <c r="Q83" s="322">
        <f t="shared" si="10"/>
        <v>11527</v>
      </c>
    </row>
    <row r="84" spans="1:17" ht="13.5" thickBot="1" x14ac:dyDescent="0.25">
      <c r="A84" s="323"/>
      <c r="B84" s="324"/>
      <c r="C84" s="326"/>
      <c r="D84" s="325" t="s">
        <v>213</v>
      </c>
      <c r="E84" s="325"/>
      <c r="F84" s="325"/>
      <c r="G84" s="325"/>
      <c r="H84" s="325"/>
      <c r="I84" s="325"/>
      <c r="J84" s="318">
        <v>5</v>
      </c>
      <c r="K84" s="318">
        <v>3</v>
      </c>
      <c r="L84" s="319">
        <v>6300000000</v>
      </c>
      <c r="M84" s="320">
        <v>0</v>
      </c>
      <c r="N84" s="336">
        <f>N85</f>
        <v>141857.60000000001</v>
      </c>
      <c r="O84" s="322">
        <f>O86</f>
        <v>246247.6</v>
      </c>
      <c r="P84" s="322">
        <f>P86</f>
        <v>0</v>
      </c>
      <c r="Q84" s="322">
        <f>Q86</f>
        <v>11527</v>
      </c>
    </row>
    <row r="85" spans="1:17" ht="13.5" thickBot="1" x14ac:dyDescent="0.25">
      <c r="A85" s="323"/>
      <c r="B85" s="324"/>
      <c r="C85" s="326"/>
      <c r="D85" s="326"/>
      <c r="E85" s="326"/>
      <c r="F85" s="325" t="s">
        <v>176</v>
      </c>
      <c r="G85" s="325"/>
      <c r="H85" s="325"/>
      <c r="I85" s="325"/>
      <c r="J85" s="318">
        <v>5</v>
      </c>
      <c r="K85" s="318">
        <v>3</v>
      </c>
      <c r="L85" s="319">
        <v>6340000000</v>
      </c>
      <c r="M85" s="320">
        <v>0</v>
      </c>
      <c r="N85" s="336">
        <f>N86</f>
        <v>141857.60000000001</v>
      </c>
      <c r="O85" s="322">
        <f>O86</f>
        <v>246247.6</v>
      </c>
      <c r="P85" s="322">
        <f>P86</f>
        <v>0</v>
      </c>
      <c r="Q85" s="322">
        <f>Q86</f>
        <v>11527</v>
      </c>
    </row>
    <row r="86" spans="1:17" ht="13.5" thickBot="1" x14ac:dyDescent="0.25">
      <c r="A86" s="323"/>
      <c r="B86" s="324"/>
      <c r="C86" s="326"/>
      <c r="D86" s="326"/>
      <c r="E86" s="325" t="s">
        <v>300</v>
      </c>
      <c r="F86" s="325"/>
      <c r="G86" s="325"/>
      <c r="H86" s="325"/>
      <c r="I86" s="325"/>
      <c r="J86" s="318">
        <v>5</v>
      </c>
      <c r="K86" s="318">
        <v>3</v>
      </c>
      <c r="L86" s="319">
        <v>6340300000</v>
      </c>
      <c r="M86" s="320">
        <v>0</v>
      </c>
      <c r="N86" s="336">
        <f>N87</f>
        <v>141857.60000000001</v>
      </c>
      <c r="O86" s="322">
        <f>O87</f>
        <v>246247.6</v>
      </c>
      <c r="P86" s="322">
        <f>P87</f>
        <v>0</v>
      </c>
      <c r="Q86" s="322">
        <f t="shared" si="10"/>
        <v>11527</v>
      </c>
    </row>
    <row r="87" spans="1:17" s="18" customFormat="1" ht="13.5" thickBot="1" x14ac:dyDescent="0.25">
      <c r="A87" s="323"/>
      <c r="B87" s="324"/>
      <c r="C87" s="326"/>
      <c r="D87" s="326"/>
      <c r="E87" s="326"/>
      <c r="F87" s="325" t="s">
        <v>301</v>
      </c>
      <c r="G87" s="325"/>
      <c r="H87" s="325"/>
      <c r="I87" s="325"/>
      <c r="J87" s="318">
        <v>5</v>
      </c>
      <c r="K87" s="318">
        <v>3</v>
      </c>
      <c r="L87" s="319">
        <v>6340395310</v>
      </c>
      <c r="M87" s="320">
        <v>0</v>
      </c>
      <c r="N87" s="336">
        <f>N88</f>
        <v>141857.60000000001</v>
      </c>
      <c r="O87" s="322">
        <f t="shared" si="10"/>
        <v>246247.6</v>
      </c>
      <c r="P87" s="322">
        <f t="shared" si="10"/>
        <v>0</v>
      </c>
      <c r="Q87" s="322">
        <f t="shared" si="10"/>
        <v>11527</v>
      </c>
    </row>
    <row r="88" spans="1:17" ht="13.5" thickBot="1" x14ac:dyDescent="0.25">
      <c r="A88" s="323"/>
      <c r="B88" s="324"/>
      <c r="C88" s="326"/>
      <c r="D88" s="326"/>
      <c r="E88" s="326"/>
      <c r="F88" s="325" t="s">
        <v>183</v>
      </c>
      <c r="G88" s="325"/>
      <c r="H88" s="325"/>
      <c r="I88" s="325"/>
      <c r="J88" s="318">
        <v>5</v>
      </c>
      <c r="K88" s="318">
        <v>3</v>
      </c>
      <c r="L88" s="319">
        <v>6340395310</v>
      </c>
      <c r="M88" s="320">
        <v>240</v>
      </c>
      <c r="N88" s="336">
        <v>141857.60000000001</v>
      </c>
      <c r="O88" s="322">
        <v>246247.6</v>
      </c>
      <c r="P88" s="322">
        <v>0</v>
      </c>
      <c r="Q88" s="322">
        <v>11527</v>
      </c>
    </row>
    <row r="89" spans="1:17" ht="13.5" thickBot="1" x14ac:dyDescent="0.25">
      <c r="A89" s="317" t="s">
        <v>197</v>
      </c>
      <c r="B89" s="317"/>
      <c r="C89" s="317"/>
      <c r="D89" s="317"/>
      <c r="E89" s="317"/>
      <c r="F89" s="317"/>
      <c r="G89" s="317"/>
      <c r="H89" s="317"/>
      <c r="I89" s="317"/>
      <c r="J89" s="318">
        <v>8</v>
      </c>
      <c r="K89" s="318">
        <v>0</v>
      </c>
      <c r="L89" s="319">
        <v>0</v>
      </c>
      <c r="M89" s="320">
        <v>0</v>
      </c>
      <c r="N89" s="336">
        <f>N90</f>
        <v>375295.48</v>
      </c>
      <c r="O89" s="322">
        <f t="shared" ref="O89:Q90" si="11">O90</f>
        <v>4466524.1500000004</v>
      </c>
      <c r="P89" s="322">
        <f t="shared" si="11"/>
        <v>3173800</v>
      </c>
      <c r="Q89" s="322">
        <f t="shared" si="11"/>
        <v>3173800</v>
      </c>
    </row>
    <row r="90" spans="1:17" ht="13.5" thickBot="1" x14ac:dyDescent="0.25">
      <c r="A90" s="323"/>
      <c r="B90" s="324"/>
      <c r="C90" s="325" t="s">
        <v>196</v>
      </c>
      <c r="D90" s="325"/>
      <c r="E90" s="325"/>
      <c r="F90" s="325"/>
      <c r="G90" s="325"/>
      <c r="H90" s="325"/>
      <c r="I90" s="325"/>
      <c r="J90" s="318">
        <v>8</v>
      </c>
      <c r="K90" s="318">
        <v>1</v>
      </c>
      <c r="L90" s="319">
        <v>0</v>
      </c>
      <c r="M90" s="320">
        <v>0</v>
      </c>
      <c r="N90" s="336">
        <f>N91</f>
        <v>375295.48</v>
      </c>
      <c r="O90" s="322">
        <f>O91+O100</f>
        <v>4466524.1500000004</v>
      </c>
      <c r="P90" s="322">
        <f t="shared" si="11"/>
        <v>3173800</v>
      </c>
      <c r="Q90" s="322">
        <f t="shared" si="11"/>
        <v>3173800</v>
      </c>
    </row>
    <row r="91" spans="1:17" ht="13.5" thickBot="1" x14ac:dyDescent="0.25">
      <c r="A91" s="323"/>
      <c r="B91" s="324"/>
      <c r="C91" s="326"/>
      <c r="D91" s="325" t="s">
        <v>213</v>
      </c>
      <c r="E91" s="325"/>
      <c r="F91" s="325"/>
      <c r="G91" s="325"/>
      <c r="H91" s="325"/>
      <c r="I91" s="325"/>
      <c r="J91" s="318">
        <v>8</v>
      </c>
      <c r="K91" s="318">
        <v>1</v>
      </c>
      <c r="L91" s="319">
        <v>6300000000</v>
      </c>
      <c r="M91" s="320">
        <v>0</v>
      </c>
      <c r="N91" s="336">
        <f>N92+N100</f>
        <v>375295.48</v>
      </c>
      <c r="O91" s="322">
        <f>O93</f>
        <v>4036524.15</v>
      </c>
      <c r="P91" s="322">
        <f>P93</f>
        <v>3173800</v>
      </c>
      <c r="Q91" s="322">
        <f>Q93</f>
        <v>3173800</v>
      </c>
    </row>
    <row r="92" spans="1:17" ht="13.5" thickBot="1" x14ac:dyDescent="0.25">
      <c r="A92" s="323"/>
      <c r="B92" s="324"/>
      <c r="C92" s="326"/>
      <c r="D92" s="326"/>
      <c r="E92" s="326"/>
      <c r="F92" s="325" t="s">
        <v>176</v>
      </c>
      <c r="G92" s="325"/>
      <c r="H92" s="325"/>
      <c r="I92" s="325"/>
      <c r="J92" s="318">
        <v>8</v>
      </c>
      <c r="K92" s="318">
        <v>1</v>
      </c>
      <c r="L92" s="319">
        <v>6340000000</v>
      </c>
      <c r="M92" s="320">
        <v>0</v>
      </c>
      <c r="N92" s="336">
        <f>N93</f>
        <v>-54704.52</v>
      </c>
      <c r="O92" s="322">
        <f>O93</f>
        <v>4036524.15</v>
      </c>
      <c r="P92" s="322">
        <f>P93</f>
        <v>3173800</v>
      </c>
      <c r="Q92" s="322">
        <f>Q93</f>
        <v>3173800</v>
      </c>
    </row>
    <row r="93" spans="1:17" ht="13.5" thickBot="1" x14ac:dyDescent="0.25">
      <c r="A93" s="323"/>
      <c r="B93" s="324"/>
      <c r="C93" s="326"/>
      <c r="D93" s="326"/>
      <c r="E93" s="325" t="s">
        <v>194</v>
      </c>
      <c r="F93" s="325"/>
      <c r="G93" s="325"/>
      <c r="H93" s="325"/>
      <c r="I93" s="325"/>
      <c r="J93" s="318">
        <v>8</v>
      </c>
      <c r="K93" s="318">
        <v>1</v>
      </c>
      <c r="L93" s="319">
        <v>6340400000</v>
      </c>
      <c r="M93" s="320">
        <v>0</v>
      </c>
      <c r="N93" s="336">
        <f>N94+N96+N98</f>
        <v>-54704.52</v>
      </c>
      <c r="O93" s="322">
        <f>O94+O96+O98</f>
        <v>4036524.15</v>
      </c>
      <c r="P93" s="322">
        <f>P94+P96</f>
        <v>3173800</v>
      </c>
      <c r="Q93" s="322">
        <f>Q94+Q96</f>
        <v>3173800</v>
      </c>
    </row>
    <row r="94" spans="1:17" ht="13.5" thickBot="1" x14ac:dyDescent="0.25">
      <c r="A94" s="323"/>
      <c r="B94" s="324"/>
      <c r="C94" s="326"/>
      <c r="D94" s="326"/>
      <c r="E94" s="326"/>
      <c r="F94" s="325" t="s">
        <v>193</v>
      </c>
      <c r="G94" s="325"/>
      <c r="H94" s="325"/>
      <c r="I94" s="325"/>
      <c r="J94" s="318">
        <v>8</v>
      </c>
      <c r="K94" s="318">
        <v>1</v>
      </c>
      <c r="L94" s="319" t="s">
        <v>192</v>
      </c>
      <c r="M94" s="320">
        <v>0</v>
      </c>
      <c r="N94" s="336">
        <v>0</v>
      </c>
      <c r="O94" s="322">
        <f t="shared" ref="O94:Q94" si="12">O95</f>
        <v>2589700</v>
      </c>
      <c r="P94" s="322">
        <f t="shared" si="12"/>
        <v>3173800</v>
      </c>
      <c r="Q94" s="322">
        <f t="shared" si="12"/>
        <v>3173800</v>
      </c>
    </row>
    <row r="95" spans="1:17" ht="13.5" thickBot="1" x14ac:dyDescent="0.25">
      <c r="A95" s="323"/>
      <c r="B95" s="324"/>
      <c r="C95" s="326"/>
      <c r="D95" s="326"/>
      <c r="E95" s="326"/>
      <c r="F95" s="325" t="s">
        <v>163</v>
      </c>
      <c r="G95" s="325"/>
      <c r="H95" s="325"/>
      <c r="I95" s="325"/>
      <c r="J95" s="318">
        <v>8</v>
      </c>
      <c r="K95" s="318">
        <v>1</v>
      </c>
      <c r="L95" s="319" t="s">
        <v>192</v>
      </c>
      <c r="M95" s="320" t="s">
        <v>191</v>
      </c>
      <c r="N95" s="336">
        <v>0</v>
      </c>
      <c r="O95" s="322">
        <v>2589700</v>
      </c>
      <c r="P95" s="322">
        <v>3173800</v>
      </c>
      <c r="Q95" s="322">
        <v>3173800</v>
      </c>
    </row>
    <row r="96" spans="1:17" ht="13.5" thickBot="1" x14ac:dyDescent="0.25">
      <c r="A96" s="323"/>
      <c r="B96" s="324"/>
      <c r="C96" s="326"/>
      <c r="D96" s="326"/>
      <c r="E96" s="326"/>
      <c r="F96" s="325" t="s">
        <v>190</v>
      </c>
      <c r="G96" s="325"/>
      <c r="H96" s="325"/>
      <c r="I96" s="325"/>
      <c r="J96" s="318">
        <v>8</v>
      </c>
      <c r="K96" s="318">
        <v>1</v>
      </c>
      <c r="L96" s="319">
        <v>6340495220</v>
      </c>
      <c r="M96" s="320">
        <v>0</v>
      </c>
      <c r="N96" s="336">
        <f>N97</f>
        <v>-54704.52</v>
      </c>
      <c r="O96" s="322">
        <f>O97</f>
        <v>722524.15</v>
      </c>
      <c r="P96" s="322">
        <f>P97</f>
        <v>0</v>
      </c>
      <c r="Q96" s="322">
        <f t="shared" ref="Q96" si="13">Q97</f>
        <v>0</v>
      </c>
    </row>
    <row r="97" spans="1:17" ht="13.5" thickBot="1" x14ac:dyDescent="0.25">
      <c r="A97" s="323"/>
      <c r="B97" s="324"/>
      <c r="C97" s="326"/>
      <c r="D97" s="326"/>
      <c r="E97" s="325" t="s">
        <v>183</v>
      </c>
      <c r="F97" s="325"/>
      <c r="G97" s="325"/>
      <c r="H97" s="325"/>
      <c r="I97" s="325"/>
      <c r="J97" s="318">
        <v>8</v>
      </c>
      <c r="K97" s="318">
        <v>1</v>
      </c>
      <c r="L97" s="319">
        <v>6340495220</v>
      </c>
      <c r="M97" s="320">
        <v>240</v>
      </c>
      <c r="N97" s="336">
        <v>-54704.52</v>
      </c>
      <c r="O97" s="322">
        <v>722524.15</v>
      </c>
      <c r="P97" s="322">
        <v>0</v>
      </c>
      <c r="Q97" s="322">
        <v>0</v>
      </c>
    </row>
    <row r="98" spans="1:17" ht="13.5" thickBot="1" x14ac:dyDescent="0.25">
      <c r="A98" s="323"/>
      <c r="B98" s="324"/>
      <c r="C98" s="326"/>
      <c r="D98" s="326"/>
      <c r="E98" s="326"/>
      <c r="F98" s="325" t="s">
        <v>186</v>
      </c>
      <c r="G98" s="325"/>
      <c r="H98" s="325"/>
      <c r="I98" s="325"/>
      <c r="J98" s="318">
        <v>8</v>
      </c>
      <c r="K98" s="318">
        <v>1</v>
      </c>
      <c r="L98" s="319" t="str">
        <f>L99</f>
        <v>63404Т0090</v>
      </c>
      <c r="M98" s="320">
        <v>0</v>
      </c>
      <c r="N98" s="336">
        <f>N99</f>
        <v>0</v>
      </c>
      <c r="O98" s="322">
        <f>O99</f>
        <v>724300</v>
      </c>
      <c r="P98" s="322">
        <f>P99</f>
        <v>0</v>
      </c>
      <c r="Q98" s="322">
        <f>Q99</f>
        <v>0</v>
      </c>
    </row>
    <row r="99" spans="1:17" ht="13.5" thickBot="1" x14ac:dyDescent="0.25">
      <c r="A99" s="323"/>
      <c r="B99" s="324"/>
      <c r="C99" s="326"/>
      <c r="D99" s="326"/>
      <c r="E99" s="326"/>
      <c r="F99" s="325" t="s">
        <v>163</v>
      </c>
      <c r="G99" s="325"/>
      <c r="H99" s="325"/>
      <c r="I99" s="325"/>
      <c r="J99" s="318">
        <v>8</v>
      </c>
      <c r="K99" s="318">
        <v>1</v>
      </c>
      <c r="L99" s="319" t="s">
        <v>185</v>
      </c>
      <c r="M99" s="320">
        <v>540</v>
      </c>
      <c r="N99" s="336">
        <v>0</v>
      </c>
      <c r="O99" s="322">
        <v>724300</v>
      </c>
      <c r="P99" s="322">
        <v>0</v>
      </c>
      <c r="Q99" s="322">
        <v>0</v>
      </c>
    </row>
    <row r="100" spans="1:17" ht="13.5" thickBot="1" x14ac:dyDescent="0.25">
      <c r="A100" s="323"/>
      <c r="B100" s="324"/>
      <c r="C100" s="326"/>
      <c r="D100" s="326"/>
      <c r="E100" s="326"/>
      <c r="F100" s="328" t="s">
        <v>184</v>
      </c>
      <c r="G100" s="329"/>
      <c r="H100" s="329"/>
      <c r="I100" s="330"/>
      <c r="J100" s="318">
        <v>8</v>
      </c>
      <c r="K100" s="318">
        <v>1</v>
      </c>
      <c r="L100" s="319">
        <v>6360000000</v>
      </c>
      <c r="M100" s="320">
        <v>0</v>
      </c>
      <c r="N100" s="336">
        <f t="shared" ref="N100:O102" si="14">N101</f>
        <v>430000</v>
      </c>
      <c r="O100" s="322">
        <f t="shared" si="14"/>
        <v>430000</v>
      </c>
      <c r="P100" s="322">
        <f>P103</f>
        <v>0</v>
      </c>
      <c r="Q100" s="322">
        <f>Q103</f>
        <v>0</v>
      </c>
    </row>
    <row r="101" spans="1:17" ht="13.5" thickBot="1" x14ac:dyDescent="0.25">
      <c r="A101" s="323"/>
      <c r="B101" s="324"/>
      <c r="C101" s="326"/>
      <c r="D101" s="326"/>
      <c r="E101" s="326"/>
      <c r="F101" s="328" t="s">
        <v>302</v>
      </c>
      <c r="G101" s="329"/>
      <c r="H101" s="329"/>
      <c r="I101" s="330"/>
      <c r="J101" s="318">
        <v>8</v>
      </c>
      <c r="K101" s="318">
        <v>1</v>
      </c>
      <c r="L101" s="319" t="s">
        <v>303</v>
      </c>
      <c r="M101" s="320">
        <v>0</v>
      </c>
      <c r="N101" s="336">
        <f t="shared" si="14"/>
        <v>430000</v>
      </c>
      <c r="O101" s="322">
        <f t="shared" si="14"/>
        <v>430000</v>
      </c>
      <c r="P101" s="322">
        <f>P102</f>
        <v>0</v>
      </c>
      <c r="Q101" s="322">
        <f>Q102</f>
        <v>0</v>
      </c>
    </row>
    <row r="102" spans="1:17" ht="13.5" thickBot="1" x14ac:dyDescent="0.25">
      <c r="A102" s="323"/>
      <c r="B102" s="324"/>
      <c r="C102" s="326"/>
      <c r="D102" s="326"/>
      <c r="E102" s="326"/>
      <c r="F102" s="328" t="s">
        <v>304</v>
      </c>
      <c r="G102" s="329"/>
      <c r="H102" s="329"/>
      <c r="I102" s="330"/>
      <c r="J102" s="318">
        <v>8</v>
      </c>
      <c r="K102" s="318">
        <v>1</v>
      </c>
      <c r="L102" s="319" t="s">
        <v>180</v>
      </c>
      <c r="M102" s="320">
        <v>0</v>
      </c>
      <c r="N102" s="336">
        <f t="shared" si="14"/>
        <v>430000</v>
      </c>
      <c r="O102" s="322">
        <f t="shared" si="14"/>
        <v>430000</v>
      </c>
      <c r="P102" s="322">
        <f>P103</f>
        <v>0</v>
      </c>
      <c r="Q102" s="322">
        <f>Q103</f>
        <v>0</v>
      </c>
    </row>
    <row r="103" spans="1:17" ht="13.5" thickBot="1" x14ac:dyDescent="0.25">
      <c r="A103" s="323"/>
      <c r="B103" s="324"/>
      <c r="C103" s="326"/>
      <c r="D103" s="326"/>
      <c r="E103" s="326"/>
      <c r="F103" s="328" t="s">
        <v>183</v>
      </c>
      <c r="G103" s="329"/>
      <c r="H103" s="329"/>
      <c r="I103" s="330"/>
      <c r="J103" s="318">
        <v>8</v>
      </c>
      <c r="K103" s="318">
        <v>1</v>
      </c>
      <c r="L103" s="319" t="s">
        <v>180</v>
      </c>
      <c r="M103" s="320">
        <v>240</v>
      </c>
      <c r="N103" s="336">
        <v>430000</v>
      </c>
      <c r="O103" s="322">
        <v>430000</v>
      </c>
      <c r="P103" s="322">
        <v>0</v>
      </c>
      <c r="Q103" s="322">
        <v>0</v>
      </c>
    </row>
    <row r="104" spans="1:17" ht="13.5" thickBot="1" x14ac:dyDescent="0.25">
      <c r="A104" s="323"/>
      <c r="B104" s="324"/>
      <c r="C104" s="326"/>
      <c r="D104" s="326"/>
      <c r="E104" s="326"/>
      <c r="F104" s="325" t="s">
        <v>305</v>
      </c>
      <c r="G104" s="325"/>
      <c r="H104" s="325"/>
      <c r="I104" s="325"/>
      <c r="J104" s="318">
        <v>10</v>
      </c>
      <c r="K104" s="318">
        <v>0</v>
      </c>
      <c r="L104" s="319">
        <v>0</v>
      </c>
      <c r="M104" s="320">
        <v>0</v>
      </c>
      <c r="N104" s="336">
        <f>N105</f>
        <v>209202.42</v>
      </c>
      <c r="O104" s="322">
        <f t="shared" ref="O104:Q105" si="15">O105</f>
        <v>418404.84</v>
      </c>
      <c r="P104" s="322">
        <f t="shared" si="15"/>
        <v>0</v>
      </c>
      <c r="Q104" s="322">
        <f t="shared" si="15"/>
        <v>0</v>
      </c>
    </row>
    <row r="105" spans="1:17" ht="13.5" thickBot="1" x14ac:dyDescent="0.25">
      <c r="A105" s="323"/>
      <c r="B105" s="324"/>
      <c r="C105" s="326"/>
      <c r="D105" s="326"/>
      <c r="E105" s="326"/>
      <c r="F105" s="325" t="s">
        <v>178</v>
      </c>
      <c r="G105" s="325"/>
      <c r="H105" s="325"/>
      <c r="I105" s="325"/>
      <c r="J105" s="318">
        <v>10</v>
      </c>
      <c r="K105" s="318">
        <v>1</v>
      </c>
      <c r="L105" s="319">
        <v>0</v>
      </c>
      <c r="M105" s="320">
        <v>0</v>
      </c>
      <c r="N105" s="336">
        <f t="shared" ref="N105:N109" si="16">N106</f>
        <v>209202.42</v>
      </c>
      <c r="O105" s="322">
        <f t="shared" si="15"/>
        <v>418404.84</v>
      </c>
      <c r="P105" s="322">
        <f t="shared" si="15"/>
        <v>0</v>
      </c>
      <c r="Q105" s="322">
        <f t="shared" si="15"/>
        <v>0</v>
      </c>
    </row>
    <row r="106" spans="1:17" ht="13.5" thickBot="1" x14ac:dyDescent="0.25">
      <c r="A106" s="323"/>
      <c r="B106" s="324"/>
      <c r="C106" s="326"/>
      <c r="D106" s="326"/>
      <c r="E106" s="326"/>
      <c r="F106" s="325" t="s">
        <v>306</v>
      </c>
      <c r="G106" s="325"/>
      <c r="H106" s="325"/>
      <c r="I106" s="325"/>
      <c r="J106" s="318">
        <v>10</v>
      </c>
      <c r="K106" s="318">
        <v>1</v>
      </c>
      <c r="L106" s="319">
        <v>6300000000</v>
      </c>
      <c r="M106" s="320">
        <v>0</v>
      </c>
      <c r="N106" s="336">
        <f t="shared" si="16"/>
        <v>209202.42</v>
      </c>
      <c r="O106" s="322">
        <f>O108</f>
        <v>418404.84</v>
      </c>
      <c r="P106" s="322">
        <f>P108</f>
        <v>0</v>
      </c>
      <c r="Q106" s="322">
        <f>Q108</f>
        <v>0</v>
      </c>
    </row>
    <row r="107" spans="1:17" ht="13.5" thickBot="1" x14ac:dyDescent="0.25">
      <c r="A107" s="323"/>
      <c r="B107" s="324"/>
      <c r="C107" s="326"/>
      <c r="D107" s="326"/>
      <c r="E107" s="326"/>
      <c r="F107" s="325" t="s">
        <v>176</v>
      </c>
      <c r="G107" s="325"/>
      <c r="H107" s="325"/>
      <c r="I107" s="325"/>
      <c r="J107" s="318">
        <v>10</v>
      </c>
      <c r="K107" s="318">
        <v>1</v>
      </c>
      <c r="L107" s="319">
        <v>6340000000</v>
      </c>
      <c r="M107" s="320">
        <v>0</v>
      </c>
      <c r="N107" s="336">
        <f t="shared" si="16"/>
        <v>209202.42</v>
      </c>
      <c r="O107" s="322">
        <f>O108</f>
        <v>418404.84</v>
      </c>
      <c r="P107" s="322">
        <f>P108</f>
        <v>0</v>
      </c>
      <c r="Q107" s="322">
        <f>Q108</f>
        <v>0</v>
      </c>
    </row>
    <row r="108" spans="1:17" ht="13.5" thickBot="1" x14ac:dyDescent="0.25">
      <c r="A108" s="323"/>
      <c r="B108" s="324"/>
      <c r="C108" s="326"/>
      <c r="D108" s="326"/>
      <c r="E108" s="326"/>
      <c r="F108" s="325" t="s">
        <v>291</v>
      </c>
      <c r="G108" s="325"/>
      <c r="H108" s="325"/>
      <c r="I108" s="325"/>
      <c r="J108" s="318">
        <v>10</v>
      </c>
      <c r="K108" s="318">
        <v>1</v>
      </c>
      <c r="L108" s="319">
        <v>6340500000</v>
      </c>
      <c r="M108" s="320">
        <v>0</v>
      </c>
      <c r="N108" s="336">
        <f t="shared" si="16"/>
        <v>209202.42</v>
      </c>
      <c r="O108" s="322">
        <f>O110</f>
        <v>418404.84</v>
      </c>
      <c r="P108" s="322">
        <f>P110</f>
        <v>0</v>
      </c>
      <c r="Q108" s="322">
        <f>Q110</f>
        <v>0</v>
      </c>
    </row>
    <row r="109" spans="1:17" ht="13.5" thickBot="1" x14ac:dyDescent="0.25">
      <c r="A109" s="323"/>
      <c r="B109" s="324"/>
      <c r="C109" s="326"/>
      <c r="D109" s="326"/>
      <c r="E109" s="326"/>
      <c r="F109" s="328" t="s">
        <v>174</v>
      </c>
      <c r="G109" s="329"/>
      <c r="H109" s="329"/>
      <c r="I109" s="330"/>
      <c r="J109" s="318">
        <v>10</v>
      </c>
      <c r="K109" s="318">
        <v>1</v>
      </c>
      <c r="L109" s="319">
        <v>6340525050</v>
      </c>
      <c r="M109" s="320">
        <v>0</v>
      </c>
      <c r="N109" s="336">
        <f t="shared" si="16"/>
        <v>209202.42</v>
      </c>
      <c r="O109" s="322">
        <f>O110</f>
        <v>418404.84</v>
      </c>
      <c r="P109" s="322">
        <f>P110</f>
        <v>0</v>
      </c>
      <c r="Q109" s="322">
        <f>Q110</f>
        <v>0</v>
      </c>
    </row>
    <row r="110" spans="1:17" ht="13.5" thickBot="1" x14ac:dyDescent="0.25">
      <c r="A110" s="323"/>
      <c r="B110" s="324"/>
      <c r="C110" s="326"/>
      <c r="D110" s="326"/>
      <c r="E110" s="326"/>
      <c r="F110" s="325" t="s">
        <v>173</v>
      </c>
      <c r="G110" s="325"/>
      <c r="H110" s="325"/>
      <c r="I110" s="325"/>
      <c r="J110" s="318">
        <v>10</v>
      </c>
      <c r="K110" s="318">
        <v>1</v>
      </c>
      <c r="L110" s="319">
        <v>6340525050</v>
      </c>
      <c r="M110" s="320">
        <v>310</v>
      </c>
      <c r="N110" s="336">
        <v>209202.42</v>
      </c>
      <c r="O110" s="322">
        <v>418404.84</v>
      </c>
      <c r="P110" s="322">
        <v>0</v>
      </c>
      <c r="Q110" s="322">
        <v>0</v>
      </c>
    </row>
    <row r="111" spans="1:17" ht="13.5" thickBot="1" x14ac:dyDescent="0.25">
      <c r="A111" s="337"/>
      <c r="B111" s="337"/>
      <c r="C111" s="337"/>
      <c r="D111" s="337"/>
      <c r="E111" s="337"/>
      <c r="F111" s="338" t="s">
        <v>170</v>
      </c>
      <c r="G111" s="338"/>
      <c r="H111" s="338"/>
      <c r="I111" s="338"/>
      <c r="J111" s="318"/>
      <c r="K111" s="339"/>
      <c r="L111" s="340"/>
      <c r="M111" s="340"/>
      <c r="N111" s="327">
        <f>N11+N49+N57+N77+N82+N89+N104</f>
        <v>2101644.85</v>
      </c>
      <c r="O111" s="322">
        <f>O11+O49+O57+O70+O82+O89+O104</f>
        <v>10652580.699999999</v>
      </c>
      <c r="P111" s="322">
        <f>P11+P49+P57+P70+P82+P89+P104+P10</f>
        <v>7661100</v>
      </c>
      <c r="Q111" s="322">
        <f>Q11+Q49+Q57+Q70+Q82+Q89+Q104+Q10</f>
        <v>7825300</v>
      </c>
    </row>
  </sheetData>
  <mergeCells count="111">
    <mergeCell ref="F109:I109"/>
    <mergeCell ref="F110:I110"/>
    <mergeCell ref="F111:I111"/>
    <mergeCell ref="F103:I103"/>
    <mergeCell ref="F104:I104"/>
    <mergeCell ref="F105:I105"/>
    <mergeCell ref="F106:I106"/>
    <mergeCell ref="F107:I107"/>
    <mergeCell ref="F108:I108"/>
    <mergeCell ref="E97:I97"/>
    <mergeCell ref="F98:I98"/>
    <mergeCell ref="F99:I99"/>
    <mergeCell ref="F100:I100"/>
    <mergeCell ref="F101:I101"/>
    <mergeCell ref="F102:I102"/>
    <mergeCell ref="D91:I91"/>
    <mergeCell ref="F92:I92"/>
    <mergeCell ref="E93:I93"/>
    <mergeCell ref="F94:I94"/>
    <mergeCell ref="F95:I95"/>
    <mergeCell ref="F96:I96"/>
    <mergeCell ref="F85:I85"/>
    <mergeCell ref="E86:I86"/>
    <mergeCell ref="F87:I87"/>
    <mergeCell ref="F88:I88"/>
    <mergeCell ref="A89:I89"/>
    <mergeCell ref="C90:I90"/>
    <mergeCell ref="F79:I79"/>
    <mergeCell ref="F80:I80"/>
    <mergeCell ref="F81:I81"/>
    <mergeCell ref="A82:I82"/>
    <mergeCell ref="C83:I83"/>
    <mergeCell ref="D84:I84"/>
    <mergeCell ref="F73:I73"/>
    <mergeCell ref="D74:I74"/>
    <mergeCell ref="E75:I75"/>
    <mergeCell ref="F76:I76"/>
    <mergeCell ref="F77:I77"/>
    <mergeCell ref="F78:I78"/>
    <mergeCell ref="F67:I67"/>
    <mergeCell ref="F68:I68"/>
    <mergeCell ref="F69:I69"/>
    <mergeCell ref="A70:I70"/>
    <mergeCell ref="F71:I71"/>
    <mergeCell ref="C72:I72"/>
    <mergeCell ref="E61:I61"/>
    <mergeCell ref="F62:I62"/>
    <mergeCell ref="F63:I63"/>
    <mergeCell ref="F64:I64"/>
    <mergeCell ref="F65:I65"/>
    <mergeCell ref="F66:I66"/>
    <mergeCell ref="F55:I55"/>
    <mergeCell ref="F56:I56"/>
    <mergeCell ref="A57:I57"/>
    <mergeCell ref="C58:I58"/>
    <mergeCell ref="D59:I59"/>
    <mergeCell ref="F60:I60"/>
    <mergeCell ref="A49:I49"/>
    <mergeCell ref="C50:I50"/>
    <mergeCell ref="D51:I51"/>
    <mergeCell ref="F52:I52"/>
    <mergeCell ref="E53:I53"/>
    <mergeCell ref="F54:I54"/>
    <mergeCell ref="F43:I43"/>
    <mergeCell ref="F44:I44"/>
    <mergeCell ref="F45:I45"/>
    <mergeCell ref="F46:I46"/>
    <mergeCell ref="F47:I47"/>
    <mergeCell ref="F48:I48"/>
    <mergeCell ref="F37:I37"/>
    <mergeCell ref="F38:I38"/>
    <mergeCell ref="F39:I39"/>
    <mergeCell ref="F40:I40"/>
    <mergeCell ref="F41:I41"/>
    <mergeCell ref="F42:I42"/>
    <mergeCell ref="F31:I31"/>
    <mergeCell ref="F32:I32"/>
    <mergeCell ref="F33:I33"/>
    <mergeCell ref="F34:I34"/>
    <mergeCell ref="F35:I35"/>
    <mergeCell ref="F36:I36"/>
    <mergeCell ref="F25:I25"/>
    <mergeCell ref="F26:I26"/>
    <mergeCell ref="F27:I27"/>
    <mergeCell ref="F28:I28"/>
    <mergeCell ref="F29:I29"/>
    <mergeCell ref="F30:I30"/>
    <mergeCell ref="C19:I19"/>
    <mergeCell ref="F20:I20"/>
    <mergeCell ref="D21:I21"/>
    <mergeCell ref="E22:I22"/>
    <mergeCell ref="F23:I23"/>
    <mergeCell ref="F24:I24"/>
    <mergeCell ref="D13:I13"/>
    <mergeCell ref="F14:I14"/>
    <mergeCell ref="E15:I15"/>
    <mergeCell ref="E16:I16"/>
    <mergeCell ref="E17:I17"/>
    <mergeCell ref="E18:I18"/>
    <mergeCell ref="A7:M7"/>
    <mergeCell ref="A9:I9"/>
    <mergeCell ref="N9:N10"/>
    <mergeCell ref="F10:I10"/>
    <mergeCell ref="A11:I11"/>
    <mergeCell ref="C12:I12"/>
    <mergeCell ref="M1:Q1"/>
    <mergeCell ref="M2:Q2"/>
    <mergeCell ref="M3:Q3"/>
    <mergeCell ref="M4:Q4"/>
    <mergeCell ref="J5:L5"/>
    <mergeCell ref="A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2"/>
  <sheetViews>
    <sheetView showGridLines="0" topLeftCell="J1" zoomScale="75" zoomScaleNormal="75" workbookViewId="0">
      <selection activeCell="J1" sqref="J1"/>
    </sheetView>
  </sheetViews>
  <sheetFormatPr defaultRowHeight="15" x14ac:dyDescent="0.2"/>
  <cols>
    <col min="1" max="1" width="1.42578125" style="70" hidden="1" customWidth="1"/>
    <col min="2" max="3" width="0.85546875" style="70" hidden="1" customWidth="1"/>
    <col min="4" max="4" width="0.28515625" style="70" hidden="1" customWidth="1"/>
    <col min="5" max="5" width="0.5703125" style="70" hidden="1" customWidth="1"/>
    <col min="6" max="6" width="0.7109375" style="70" hidden="1" customWidth="1"/>
    <col min="7" max="7" width="0.28515625" style="70" hidden="1" customWidth="1"/>
    <col min="8" max="8" width="0.5703125" style="70" hidden="1" customWidth="1"/>
    <col min="9" max="9" width="0.7109375" style="70" hidden="1" customWidth="1"/>
    <col min="10" max="10" width="50.140625" style="70" customWidth="1"/>
    <col min="11" max="11" width="6.85546875" style="68" customWidth="1"/>
    <col min="12" max="12" width="0" style="68" hidden="1" customWidth="1"/>
    <col min="13" max="13" width="4.85546875" style="68" customWidth="1"/>
    <col min="14" max="14" width="3.85546875" style="68" customWidth="1"/>
    <col min="15" max="15" width="12.5703125" style="69" customWidth="1"/>
    <col min="16" max="16" width="4.7109375" style="69" customWidth="1"/>
    <col min="17" max="24" width="0" style="68" hidden="1" customWidth="1"/>
    <col min="25" max="25" width="14.7109375" style="68" customWidth="1"/>
    <col min="26" max="26" width="14.42578125" style="68" bestFit="1" customWidth="1"/>
    <col min="27" max="27" width="13.28515625" style="68" bestFit="1" customWidth="1"/>
    <col min="28" max="28" width="13.85546875" style="68" customWidth="1"/>
    <col min="29" max="29" width="10.42578125" style="68" customWidth="1"/>
    <col min="30" max="30" width="21.28515625" style="68" customWidth="1"/>
    <col min="31" max="31" width="0.28515625" style="68" customWidth="1"/>
    <col min="32" max="16384" width="9.140625" style="68"/>
  </cols>
  <sheetData>
    <row r="1" spans="1:32" x14ac:dyDescent="0.2">
      <c r="B1" s="240"/>
      <c r="C1" s="240"/>
      <c r="D1" s="240"/>
      <c r="E1" s="240"/>
      <c r="F1" s="240"/>
      <c r="G1" s="240"/>
      <c r="H1" s="240"/>
      <c r="I1" s="240"/>
      <c r="J1" s="240"/>
      <c r="K1" s="75"/>
      <c r="L1" s="75"/>
      <c r="M1" s="75"/>
      <c r="N1" s="75"/>
      <c r="O1" s="238"/>
      <c r="P1" s="238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32" x14ac:dyDescent="0.2">
      <c r="A2" s="248"/>
      <c r="B2" s="247"/>
      <c r="C2" s="247"/>
      <c r="D2" s="247"/>
      <c r="E2" s="247"/>
      <c r="F2" s="247"/>
      <c r="G2" s="247"/>
      <c r="H2" s="247"/>
      <c r="I2" s="247"/>
      <c r="J2" s="247" t="s">
        <v>275</v>
      </c>
      <c r="K2" s="75"/>
      <c r="L2" s="75"/>
      <c r="M2" s="75"/>
      <c r="N2" s="75"/>
      <c r="O2" s="238"/>
      <c r="P2" s="238"/>
      <c r="Q2" s="75"/>
      <c r="R2" s="75"/>
      <c r="S2" s="75"/>
      <c r="T2" s="75"/>
      <c r="U2" s="75"/>
      <c r="V2" s="75"/>
      <c r="W2" s="75"/>
      <c r="X2" s="75"/>
      <c r="Y2" s="75"/>
      <c r="Z2" s="246"/>
      <c r="AA2" s="245"/>
      <c r="AB2" s="245"/>
      <c r="AC2" s="75" t="s">
        <v>274</v>
      </c>
    </row>
    <row r="3" spans="1:32" ht="17.25" customHeight="1" x14ac:dyDescent="0.25">
      <c r="B3" s="240"/>
      <c r="C3" s="240"/>
      <c r="D3" s="240"/>
      <c r="E3" s="240"/>
      <c r="F3" s="240"/>
      <c r="G3" s="240"/>
      <c r="H3" s="240"/>
      <c r="I3" s="240"/>
      <c r="J3" s="240"/>
      <c r="K3" s="75"/>
      <c r="L3" s="75"/>
      <c r="M3" s="75"/>
      <c r="N3" s="75"/>
      <c r="O3" s="244"/>
      <c r="P3" s="238"/>
      <c r="Q3" s="75"/>
      <c r="R3" s="75"/>
      <c r="S3" s="75"/>
      <c r="T3" s="75"/>
      <c r="U3" s="75"/>
      <c r="V3" s="75"/>
      <c r="W3" s="75"/>
      <c r="X3" s="75"/>
      <c r="Y3" s="75"/>
      <c r="Z3" s="243" t="s">
        <v>273</v>
      </c>
      <c r="AA3" s="243"/>
      <c r="AB3" s="243"/>
      <c r="AC3" s="236"/>
      <c r="AD3" s="236"/>
      <c r="AE3" s="236"/>
      <c r="AF3" s="236"/>
    </row>
    <row r="4" spans="1:32" ht="35.25" customHeight="1" x14ac:dyDescent="0.2">
      <c r="B4" s="240"/>
      <c r="C4" s="240"/>
      <c r="D4" s="240"/>
      <c r="E4" s="240"/>
      <c r="F4" s="240"/>
      <c r="G4" s="240"/>
      <c r="H4" s="240"/>
      <c r="I4" s="240"/>
      <c r="J4" s="240"/>
      <c r="K4" s="75"/>
      <c r="L4" s="75"/>
      <c r="M4" s="75"/>
      <c r="N4" s="75"/>
      <c r="O4" s="242"/>
      <c r="P4" s="238"/>
      <c r="Q4" s="75"/>
      <c r="R4" s="75"/>
      <c r="S4" s="75"/>
      <c r="T4" s="75"/>
      <c r="U4" s="75"/>
      <c r="V4" s="75"/>
      <c r="W4" s="75"/>
      <c r="X4" s="75"/>
      <c r="Y4" s="75"/>
      <c r="Z4" s="241" t="s">
        <v>272</v>
      </c>
      <c r="AA4" s="241"/>
      <c r="AB4" s="241"/>
      <c r="AC4" s="236"/>
      <c r="AD4" s="236"/>
      <c r="AE4" s="236"/>
      <c r="AF4" s="236"/>
    </row>
    <row r="5" spans="1:32" ht="35.25" customHeight="1" x14ac:dyDescent="0.2">
      <c r="B5" s="240"/>
      <c r="C5" s="240"/>
      <c r="D5" s="240"/>
      <c r="E5" s="240"/>
      <c r="F5" s="240"/>
      <c r="G5" s="240"/>
      <c r="H5" s="240"/>
      <c r="I5" s="240"/>
      <c r="J5" s="240"/>
      <c r="K5" s="75"/>
      <c r="L5" s="75"/>
      <c r="M5" s="239"/>
      <c r="N5" s="239"/>
      <c r="O5" s="239"/>
      <c r="P5" s="238"/>
      <c r="Q5" s="75"/>
      <c r="R5" s="75"/>
      <c r="S5" s="75"/>
      <c r="T5" s="75"/>
      <c r="U5" s="75"/>
      <c r="V5" s="75"/>
      <c r="W5" s="75"/>
      <c r="X5" s="75"/>
      <c r="Y5" s="75"/>
      <c r="Z5" s="237"/>
      <c r="AA5" s="237"/>
      <c r="AB5" s="237"/>
      <c r="AC5" s="236"/>
      <c r="AD5" s="236"/>
      <c r="AE5" s="236"/>
      <c r="AF5" s="236"/>
    </row>
    <row r="6" spans="1:32" ht="30.75" customHeight="1" x14ac:dyDescent="0.25">
      <c r="B6" s="235" t="s">
        <v>271</v>
      </c>
      <c r="C6" s="234"/>
      <c r="D6" s="234"/>
      <c r="E6" s="234"/>
      <c r="F6" s="234"/>
      <c r="G6" s="234"/>
      <c r="H6" s="234"/>
      <c r="I6" s="234"/>
      <c r="J6" s="233" t="s">
        <v>270</v>
      </c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</row>
    <row r="7" spans="1:32" ht="15.75" customHeight="1" x14ac:dyDescent="0.2">
      <c r="B7" s="231" t="s">
        <v>269</v>
      </c>
      <c r="C7" s="231"/>
      <c r="D7" s="231"/>
      <c r="E7" s="231"/>
      <c r="F7" s="231"/>
      <c r="G7" s="231"/>
      <c r="H7" s="231"/>
      <c r="I7" s="231"/>
      <c r="J7" s="230" t="s">
        <v>268</v>
      </c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</row>
    <row r="8" spans="1:32" ht="18" customHeight="1" x14ac:dyDescent="0.2">
      <c r="A8" s="78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72"/>
      <c r="W8" s="72"/>
      <c r="X8" s="76"/>
      <c r="Y8" s="76"/>
      <c r="Z8" s="76"/>
      <c r="AA8" s="76"/>
      <c r="AB8" s="76"/>
      <c r="AC8" s="71"/>
    </row>
    <row r="9" spans="1:32" ht="25.5" customHeight="1" x14ac:dyDescent="0.2">
      <c r="A9" s="228"/>
      <c r="B9" s="222"/>
      <c r="C9" s="227" t="s">
        <v>171</v>
      </c>
      <c r="D9" s="226"/>
      <c r="E9" s="226"/>
      <c r="F9" s="226"/>
      <c r="G9" s="226"/>
      <c r="H9" s="226"/>
      <c r="I9" s="226"/>
      <c r="J9" s="226"/>
      <c r="K9" s="225"/>
      <c r="L9" s="225"/>
      <c r="M9" s="223"/>
      <c r="N9" s="223"/>
      <c r="O9" s="223"/>
      <c r="P9" s="223"/>
      <c r="Q9" s="224"/>
      <c r="R9" s="223"/>
      <c r="S9" s="223"/>
      <c r="T9" s="95"/>
      <c r="U9" s="222"/>
      <c r="V9" s="72"/>
      <c r="W9" s="72"/>
      <c r="X9" s="76"/>
      <c r="Y9" s="76"/>
      <c r="Z9" s="76"/>
      <c r="AA9" s="76"/>
      <c r="AB9" s="76" t="s">
        <v>267</v>
      </c>
      <c r="AC9" s="71"/>
    </row>
    <row r="10" spans="1:32" ht="36.75" customHeight="1" x14ac:dyDescent="0.2">
      <c r="A10" s="78"/>
      <c r="B10" s="221" t="s">
        <v>266</v>
      </c>
      <c r="C10" s="221"/>
      <c r="D10" s="221"/>
      <c r="E10" s="221"/>
      <c r="F10" s="221"/>
      <c r="G10" s="221"/>
      <c r="H10" s="221"/>
      <c r="I10" s="221"/>
      <c r="J10" s="221"/>
      <c r="K10" s="217" t="s">
        <v>265</v>
      </c>
      <c r="L10" s="217" t="s">
        <v>264</v>
      </c>
      <c r="M10" s="217" t="s">
        <v>263</v>
      </c>
      <c r="N10" s="217" t="s">
        <v>262</v>
      </c>
      <c r="O10" s="220" t="s">
        <v>261</v>
      </c>
      <c r="P10" s="220" t="s">
        <v>260</v>
      </c>
      <c r="Q10" s="217" t="s">
        <v>259</v>
      </c>
      <c r="R10" s="219" t="s">
        <v>258</v>
      </c>
      <c r="S10" s="217" t="s">
        <v>257</v>
      </c>
      <c r="T10" s="217" t="s">
        <v>256</v>
      </c>
      <c r="U10" s="217" t="s">
        <v>255</v>
      </c>
      <c r="V10" s="217" t="s">
        <v>254</v>
      </c>
      <c r="W10" s="217" t="s">
        <v>253</v>
      </c>
      <c r="X10" s="218"/>
      <c r="Y10" s="218" t="s">
        <v>46</v>
      </c>
      <c r="Z10" s="218">
        <v>2024</v>
      </c>
      <c r="AA10" s="218">
        <v>2025</v>
      </c>
      <c r="AB10" s="217">
        <v>2026</v>
      </c>
      <c r="AC10" s="202" t="s">
        <v>171</v>
      </c>
    </row>
    <row r="11" spans="1:32" ht="36.75" customHeight="1" x14ac:dyDescent="0.2">
      <c r="A11" s="78"/>
      <c r="B11" s="216"/>
      <c r="C11" s="216"/>
      <c r="D11" s="216"/>
      <c r="E11" s="216"/>
      <c r="F11" s="216"/>
      <c r="G11" s="216"/>
      <c r="H11" s="216"/>
      <c r="I11" s="216"/>
      <c r="J11" s="215" t="s">
        <v>252</v>
      </c>
      <c r="K11" s="214">
        <v>0</v>
      </c>
      <c r="L11" s="213"/>
      <c r="M11" s="212">
        <v>0</v>
      </c>
      <c r="N11" s="212">
        <v>0</v>
      </c>
      <c r="O11" s="211">
        <v>0</v>
      </c>
      <c r="P11" s="210">
        <v>0</v>
      </c>
      <c r="Q11" s="207"/>
      <c r="R11" s="209"/>
      <c r="S11" s="208"/>
      <c r="T11" s="208"/>
      <c r="U11" s="208"/>
      <c r="V11" s="208"/>
      <c r="W11" s="207"/>
      <c r="X11" s="206"/>
      <c r="Y11" s="205"/>
      <c r="Z11" s="204">
        <v>0</v>
      </c>
      <c r="AA11" s="204">
        <v>187275</v>
      </c>
      <c r="AB11" s="203">
        <v>381950</v>
      </c>
      <c r="AC11" s="202"/>
    </row>
    <row r="12" spans="1:32" ht="27" customHeight="1" x14ac:dyDescent="0.25">
      <c r="A12" s="143"/>
      <c r="B12" s="201" t="s">
        <v>251</v>
      </c>
      <c r="C12" s="200"/>
      <c r="D12" s="200"/>
      <c r="E12" s="200"/>
      <c r="F12" s="200"/>
      <c r="G12" s="200"/>
      <c r="H12" s="200"/>
      <c r="I12" s="200"/>
      <c r="J12" s="199"/>
      <c r="K12" s="198">
        <v>133</v>
      </c>
      <c r="L12" s="197">
        <v>0</v>
      </c>
      <c r="M12" s="196">
        <v>0</v>
      </c>
      <c r="N12" s="196">
        <v>0</v>
      </c>
      <c r="O12" s="195">
        <v>0</v>
      </c>
      <c r="P12" s="194">
        <v>0</v>
      </c>
      <c r="Q12" s="193"/>
      <c r="R12" s="192">
        <v>0</v>
      </c>
      <c r="S12" s="191"/>
      <c r="T12" s="191"/>
      <c r="U12" s="191"/>
      <c r="V12" s="191"/>
      <c r="W12" s="190">
        <v>0</v>
      </c>
      <c r="X12" s="189">
        <v>0</v>
      </c>
      <c r="Y12" s="188">
        <f>Y13+Y61+Y72+Y87+Y97+Y101+Y109+Y125</f>
        <v>2101644.85</v>
      </c>
      <c r="Z12" s="188">
        <f>Z13+Z61+Z72+Z87+Z101+Z109+Z125</f>
        <v>10652580.699999999</v>
      </c>
      <c r="AA12" s="188">
        <f>AA13+AA61+AA72+AA87+AA101+AA109+AA125</f>
        <v>7473825</v>
      </c>
      <c r="AB12" s="187">
        <f>AB13+AB61+AB72+AB87+AB101+AB109+AB125</f>
        <v>7443350</v>
      </c>
      <c r="AC12" s="115" t="s">
        <v>171</v>
      </c>
    </row>
    <row r="13" spans="1:32" ht="14.25" customHeight="1" x14ac:dyDescent="0.2">
      <c r="A13" s="143"/>
      <c r="B13" s="175" t="s">
        <v>250</v>
      </c>
      <c r="C13" s="175"/>
      <c r="D13" s="175"/>
      <c r="E13" s="175"/>
      <c r="F13" s="175"/>
      <c r="G13" s="175"/>
      <c r="H13" s="175"/>
      <c r="I13" s="175"/>
      <c r="J13" s="174"/>
      <c r="K13" s="98">
        <v>133</v>
      </c>
      <c r="L13" s="130">
        <v>100</v>
      </c>
      <c r="M13" s="129">
        <v>1</v>
      </c>
      <c r="N13" s="129">
        <v>0</v>
      </c>
      <c r="O13" s="119">
        <v>0</v>
      </c>
      <c r="P13" s="99">
        <v>0</v>
      </c>
      <c r="Q13" s="128"/>
      <c r="R13" s="127">
        <v>0</v>
      </c>
      <c r="S13" s="134"/>
      <c r="T13" s="134"/>
      <c r="U13" s="134"/>
      <c r="V13" s="134"/>
      <c r="W13" s="126">
        <v>0</v>
      </c>
      <c r="X13" s="125">
        <v>0</v>
      </c>
      <c r="Y13" s="124">
        <f>Y14+Y22+Y43+Y49+Y54</f>
        <v>1370777.4999999998</v>
      </c>
      <c r="Z13" s="124">
        <f>Z14+Z22+Z43+Z49+Z54</f>
        <v>4012506.24</v>
      </c>
      <c r="AA13" s="124">
        <f>AA14+AA22+AA43+AA49+AA54</f>
        <v>3114442</v>
      </c>
      <c r="AB13" s="84">
        <f>AB14+AB22+AB43+AB49+AB54</f>
        <v>2985531</v>
      </c>
      <c r="AC13" s="115" t="s">
        <v>171</v>
      </c>
    </row>
    <row r="14" spans="1:32" ht="23.25" customHeight="1" x14ac:dyDescent="0.25">
      <c r="A14" s="143"/>
      <c r="B14" s="142"/>
      <c r="C14" s="144"/>
      <c r="D14" s="186" t="s">
        <v>249</v>
      </c>
      <c r="E14" s="185"/>
      <c r="F14" s="185"/>
      <c r="G14" s="185"/>
      <c r="H14" s="185"/>
      <c r="I14" s="185"/>
      <c r="J14" s="184"/>
      <c r="K14" s="98">
        <v>133</v>
      </c>
      <c r="L14" s="130">
        <v>102</v>
      </c>
      <c r="M14" s="129">
        <v>1</v>
      </c>
      <c r="N14" s="129">
        <v>2</v>
      </c>
      <c r="O14" s="119">
        <v>0</v>
      </c>
      <c r="P14" s="99">
        <v>0</v>
      </c>
      <c r="Q14" s="128"/>
      <c r="R14" s="127">
        <v>0</v>
      </c>
      <c r="S14" s="134"/>
      <c r="T14" s="134"/>
      <c r="U14" s="134"/>
      <c r="V14" s="134"/>
      <c r="W14" s="126">
        <v>0</v>
      </c>
      <c r="X14" s="125">
        <v>0</v>
      </c>
      <c r="Y14" s="124">
        <f>Y15</f>
        <v>311827.69</v>
      </c>
      <c r="Z14" s="124">
        <f>Z17</f>
        <v>893394.85</v>
      </c>
      <c r="AA14" s="124">
        <f>AA17</f>
        <v>1016824</v>
      </c>
      <c r="AB14" s="96">
        <f>AB17</f>
        <v>1016824</v>
      </c>
      <c r="AC14" s="115" t="s">
        <v>171</v>
      </c>
    </row>
    <row r="15" spans="1:32" ht="40.5" customHeight="1" x14ac:dyDescent="0.25">
      <c r="A15" s="143"/>
      <c r="B15" s="142"/>
      <c r="C15" s="144"/>
      <c r="D15" s="183"/>
      <c r="E15" s="118"/>
      <c r="F15" s="118"/>
      <c r="G15" s="118"/>
      <c r="H15" s="118"/>
      <c r="I15" s="118"/>
      <c r="J15" s="118" t="s">
        <v>177</v>
      </c>
      <c r="K15" s="98">
        <v>133</v>
      </c>
      <c r="L15" s="130"/>
      <c r="M15" s="129">
        <v>1</v>
      </c>
      <c r="N15" s="129">
        <v>2</v>
      </c>
      <c r="O15" s="119">
        <v>6300000000</v>
      </c>
      <c r="P15" s="99">
        <v>0</v>
      </c>
      <c r="Q15" s="128"/>
      <c r="R15" s="127"/>
      <c r="S15" s="87"/>
      <c r="T15" s="87"/>
      <c r="U15" s="87"/>
      <c r="V15" s="87"/>
      <c r="W15" s="126"/>
      <c r="X15" s="125"/>
      <c r="Y15" s="124">
        <f>Y16</f>
        <v>311827.69</v>
      </c>
      <c r="Z15" s="124">
        <f>Z17</f>
        <v>893394.85</v>
      </c>
      <c r="AA15" s="124">
        <f>AA17</f>
        <v>1016824</v>
      </c>
      <c r="AB15" s="96">
        <f>AB17</f>
        <v>1016824</v>
      </c>
      <c r="AC15" s="115"/>
    </row>
    <row r="16" spans="1:32" ht="20.25" customHeight="1" x14ac:dyDescent="0.25">
      <c r="A16" s="143"/>
      <c r="B16" s="142"/>
      <c r="C16" s="144"/>
      <c r="D16" s="183"/>
      <c r="E16" s="118"/>
      <c r="F16" s="118"/>
      <c r="G16" s="118"/>
      <c r="H16" s="118"/>
      <c r="I16" s="118"/>
      <c r="J16" s="118" t="s">
        <v>176</v>
      </c>
      <c r="K16" s="98">
        <v>133</v>
      </c>
      <c r="L16" s="130"/>
      <c r="M16" s="129">
        <v>1</v>
      </c>
      <c r="N16" s="129">
        <v>2</v>
      </c>
      <c r="O16" s="119">
        <v>6340000000</v>
      </c>
      <c r="P16" s="99">
        <v>0</v>
      </c>
      <c r="Q16" s="128"/>
      <c r="R16" s="127"/>
      <c r="S16" s="87"/>
      <c r="T16" s="87"/>
      <c r="U16" s="87"/>
      <c r="V16" s="87"/>
      <c r="W16" s="126"/>
      <c r="X16" s="125"/>
      <c r="Y16" s="124">
        <f>Y17</f>
        <v>311827.69</v>
      </c>
      <c r="Z16" s="124">
        <f>Z17</f>
        <v>893394.85</v>
      </c>
      <c r="AA16" s="124">
        <f>AA17</f>
        <v>1016824</v>
      </c>
      <c r="AB16" s="96">
        <f>AB17</f>
        <v>1016824</v>
      </c>
      <c r="AC16" s="115"/>
    </row>
    <row r="17" spans="1:29" ht="25.5" customHeight="1" x14ac:dyDescent="0.25">
      <c r="A17" s="143"/>
      <c r="B17" s="142"/>
      <c r="C17" s="106"/>
      <c r="D17" s="141"/>
      <c r="E17" s="170"/>
      <c r="F17" s="104"/>
      <c r="G17" s="104"/>
      <c r="H17" s="104"/>
      <c r="I17" s="104"/>
      <c r="J17" s="170" t="s">
        <v>175</v>
      </c>
      <c r="K17" s="98">
        <v>133</v>
      </c>
      <c r="L17" s="130"/>
      <c r="M17" s="129">
        <v>1</v>
      </c>
      <c r="N17" s="129">
        <v>2</v>
      </c>
      <c r="O17" s="119">
        <v>6340500000</v>
      </c>
      <c r="P17" s="99">
        <v>0</v>
      </c>
      <c r="Q17" s="128"/>
      <c r="R17" s="127"/>
      <c r="S17" s="87"/>
      <c r="T17" s="87"/>
      <c r="U17" s="87"/>
      <c r="V17" s="87"/>
      <c r="W17" s="126"/>
      <c r="X17" s="125"/>
      <c r="Y17" s="124">
        <f>Y18</f>
        <v>311827.69</v>
      </c>
      <c r="Z17" s="124">
        <f>Z18</f>
        <v>893394.85</v>
      </c>
      <c r="AA17" s="124">
        <f>AA18</f>
        <v>1016824</v>
      </c>
      <c r="AB17" s="96">
        <f>AB18</f>
        <v>1016824</v>
      </c>
      <c r="AC17" s="115"/>
    </row>
    <row r="18" spans="1:29" ht="16.5" customHeight="1" x14ac:dyDescent="0.25">
      <c r="A18" s="143"/>
      <c r="B18" s="142"/>
      <c r="C18" s="106"/>
      <c r="D18" s="105"/>
      <c r="E18" s="141"/>
      <c r="F18" s="146" t="s">
        <v>248</v>
      </c>
      <c r="G18" s="146"/>
      <c r="H18" s="146"/>
      <c r="I18" s="146"/>
      <c r="J18" s="145"/>
      <c r="K18" s="98">
        <v>133</v>
      </c>
      <c r="L18" s="130">
        <v>102</v>
      </c>
      <c r="M18" s="129">
        <v>1</v>
      </c>
      <c r="N18" s="129">
        <v>2</v>
      </c>
      <c r="O18" s="119">
        <v>6340510010</v>
      </c>
      <c r="P18" s="99">
        <v>0</v>
      </c>
      <c r="Q18" s="128"/>
      <c r="R18" s="127">
        <v>0</v>
      </c>
      <c r="S18" s="134"/>
      <c r="T18" s="134"/>
      <c r="U18" s="134"/>
      <c r="V18" s="134"/>
      <c r="W18" s="126">
        <v>0</v>
      </c>
      <c r="X18" s="125">
        <v>0</v>
      </c>
      <c r="Y18" s="124">
        <f>Y19</f>
        <v>311827.69</v>
      </c>
      <c r="Z18" s="124">
        <f>Z19</f>
        <v>893394.85</v>
      </c>
      <c r="AA18" s="124">
        <f>AA19</f>
        <v>1016824</v>
      </c>
      <c r="AB18" s="96">
        <f>AB19</f>
        <v>1016824</v>
      </c>
      <c r="AC18" s="115" t="s">
        <v>171</v>
      </c>
    </row>
    <row r="19" spans="1:29" ht="25.5" customHeight="1" x14ac:dyDescent="0.25">
      <c r="A19" s="143"/>
      <c r="B19" s="142"/>
      <c r="C19" s="106"/>
      <c r="D19" s="105"/>
      <c r="E19" s="141"/>
      <c r="F19" s="141"/>
      <c r="G19" s="105"/>
      <c r="H19" s="105"/>
      <c r="I19" s="105"/>
      <c r="J19" s="141" t="s">
        <v>220</v>
      </c>
      <c r="K19" s="98">
        <v>133</v>
      </c>
      <c r="L19" s="130"/>
      <c r="M19" s="129">
        <v>1</v>
      </c>
      <c r="N19" s="129">
        <v>2</v>
      </c>
      <c r="O19" s="119">
        <v>6340510010</v>
      </c>
      <c r="P19" s="99">
        <v>120</v>
      </c>
      <c r="Q19" s="128"/>
      <c r="R19" s="127"/>
      <c r="S19" s="87"/>
      <c r="T19" s="87"/>
      <c r="U19" s="87"/>
      <c r="V19" s="87"/>
      <c r="W19" s="126"/>
      <c r="X19" s="125"/>
      <c r="Y19" s="124">
        <f>Y20+Y21</f>
        <v>311827.69</v>
      </c>
      <c r="Z19" s="124">
        <f>Z20+Z21</f>
        <v>893394.85</v>
      </c>
      <c r="AA19" s="124">
        <f>AA20+AA21</f>
        <v>1016824</v>
      </c>
      <c r="AB19" s="96">
        <f>AB20+AB21</f>
        <v>1016824</v>
      </c>
      <c r="AC19" s="115"/>
    </row>
    <row r="20" spans="1:29" ht="25.5" customHeight="1" x14ac:dyDescent="0.25">
      <c r="A20" s="143"/>
      <c r="B20" s="142"/>
      <c r="C20" s="106"/>
      <c r="D20" s="105"/>
      <c r="E20" s="141"/>
      <c r="F20" s="141"/>
      <c r="G20" s="105"/>
      <c r="H20" s="105"/>
      <c r="I20" s="105"/>
      <c r="J20" s="141" t="s">
        <v>219</v>
      </c>
      <c r="K20" s="98">
        <v>133</v>
      </c>
      <c r="L20" s="130"/>
      <c r="M20" s="129">
        <v>1</v>
      </c>
      <c r="N20" s="129">
        <v>2</v>
      </c>
      <c r="O20" s="119">
        <v>6340510010</v>
      </c>
      <c r="P20" s="99">
        <v>121</v>
      </c>
      <c r="Q20" s="128"/>
      <c r="R20" s="127"/>
      <c r="S20" s="87"/>
      <c r="T20" s="87"/>
      <c r="U20" s="87"/>
      <c r="V20" s="87"/>
      <c r="W20" s="126"/>
      <c r="X20" s="125"/>
      <c r="Y20" s="124">
        <v>340457.69</v>
      </c>
      <c r="Z20" s="124">
        <v>686170.85</v>
      </c>
      <c r="AA20" s="124">
        <v>780970</v>
      </c>
      <c r="AB20" s="96">
        <v>780970</v>
      </c>
      <c r="AC20" s="115"/>
    </row>
    <row r="21" spans="1:29" ht="37.5" customHeight="1" x14ac:dyDescent="0.25">
      <c r="A21" s="143"/>
      <c r="B21" s="142"/>
      <c r="C21" s="106"/>
      <c r="D21" s="105"/>
      <c r="E21" s="105"/>
      <c r="F21" s="141"/>
      <c r="G21" s="146" t="s">
        <v>218</v>
      </c>
      <c r="H21" s="146"/>
      <c r="I21" s="146"/>
      <c r="J21" s="145"/>
      <c r="K21" s="98">
        <v>133</v>
      </c>
      <c r="L21" s="130">
        <v>102</v>
      </c>
      <c r="M21" s="129">
        <v>1</v>
      </c>
      <c r="N21" s="129">
        <v>2</v>
      </c>
      <c r="O21" s="119">
        <v>6340510010</v>
      </c>
      <c r="P21" s="99">
        <v>129</v>
      </c>
      <c r="Q21" s="128"/>
      <c r="R21" s="127">
        <v>10000</v>
      </c>
      <c r="S21" s="134"/>
      <c r="T21" s="134"/>
      <c r="U21" s="134"/>
      <c r="V21" s="134"/>
      <c r="W21" s="126">
        <v>0</v>
      </c>
      <c r="X21" s="125">
        <v>0</v>
      </c>
      <c r="Y21" s="124">
        <v>-28630</v>
      </c>
      <c r="Z21" s="124">
        <v>207224</v>
      </c>
      <c r="AA21" s="124">
        <v>235854</v>
      </c>
      <c r="AB21" s="96">
        <v>235854</v>
      </c>
      <c r="AC21" s="115" t="s">
        <v>171</v>
      </c>
    </row>
    <row r="22" spans="1:29" s="180" customFormat="1" ht="50.25" customHeight="1" x14ac:dyDescent="0.2">
      <c r="A22" s="182"/>
      <c r="B22" s="142"/>
      <c r="C22" s="144"/>
      <c r="D22" s="105"/>
      <c r="E22" s="105"/>
      <c r="F22" s="141"/>
      <c r="G22" s="105"/>
      <c r="H22" s="105"/>
      <c r="I22" s="105"/>
      <c r="J22" s="141" t="s">
        <v>247</v>
      </c>
      <c r="K22" s="98">
        <v>133</v>
      </c>
      <c r="L22" s="130"/>
      <c r="M22" s="129">
        <v>1</v>
      </c>
      <c r="N22" s="129">
        <v>4</v>
      </c>
      <c r="O22" s="119">
        <v>0</v>
      </c>
      <c r="P22" s="99">
        <v>0</v>
      </c>
      <c r="Q22" s="128"/>
      <c r="R22" s="127"/>
      <c r="S22" s="87"/>
      <c r="T22" s="87"/>
      <c r="U22" s="87"/>
      <c r="V22" s="87"/>
      <c r="W22" s="126"/>
      <c r="X22" s="125"/>
      <c r="Y22" s="124">
        <f>Y23</f>
        <v>1058949.8099999998</v>
      </c>
      <c r="Z22" s="124">
        <f>Z25</f>
        <v>3060530.39</v>
      </c>
      <c r="AA22" s="124">
        <f>AA25</f>
        <v>2039037</v>
      </c>
      <c r="AB22" s="84">
        <f>AB25</f>
        <v>1910126</v>
      </c>
      <c r="AC22" s="181"/>
    </row>
    <row r="23" spans="1:29" s="180" customFormat="1" ht="36" customHeight="1" x14ac:dyDescent="0.2">
      <c r="A23" s="182"/>
      <c r="B23" s="142"/>
      <c r="C23" s="144"/>
      <c r="D23" s="141"/>
      <c r="E23" s="141"/>
      <c r="F23" s="153"/>
      <c r="G23" s="153"/>
      <c r="H23" s="153"/>
      <c r="I23" s="153"/>
      <c r="J23" s="118" t="s">
        <v>177</v>
      </c>
      <c r="K23" s="98">
        <v>133</v>
      </c>
      <c r="L23" s="130"/>
      <c r="M23" s="129">
        <v>1</v>
      </c>
      <c r="N23" s="129">
        <v>4</v>
      </c>
      <c r="O23" s="119">
        <v>6300000000</v>
      </c>
      <c r="P23" s="99">
        <v>0</v>
      </c>
      <c r="Q23" s="128"/>
      <c r="R23" s="127"/>
      <c r="S23" s="87"/>
      <c r="T23" s="87"/>
      <c r="U23" s="87"/>
      <c r="V23" s="87"/>
      <c r="W23" s="126"/>
      <c r="X23" s="125"/>
      <c r="Y23" s="124">
        <f>Y24</f>
        <v>1058949.8099999998</v>
      </c>
      <c r="Z23" s="124">
        <f>Z25</f>
        <v>3060530.39</v>
      </c>
      <c r="AA23" s="124">
        <f>AA25</f>
        <v>2039037</v>
      </c>
      <c r="AB23" s="84">
        <f>AB25</f>
        <v>1910126</v>
      </c>
      <c r="AC23" s="181"/>
    </row>
    <row r="24" spans="1:29" s="180" customFormat="1" ht="14.25" customHeight="1" x14ac:dyDescent="0.2">
      <c r="A24" s="182"/>
      <c r="B24" s="142"/>
      <c r="C24" s="144"/>
      <c r="D24" s="141"/>
      <c r="E24" s="141"/>
      <c r="F24" s="153"/>
      <c r="G24" s="153"/>
      <c r="H24" s="153"/>
      <c r="I24" s="153"/>
      <c r="J24" s="118" t="s">
        <v>176</v>
      </c>
      <c r="K24" s="98">
        <v>133</v>
      </c>
      <c r="L24" s="130"/>
      <c r="M24" s="129">
        <v>1</v>
      </c>
      <c r="N24" s="129">
        <v>4</v>
      </c>
      <c r="O24" s="119">
        <v>6340000000</v>
      </c>
      <c r="P24" s="99">
        <v>0</v>
      </c>
      <c r="Q24" s="128"/>
      <c r="R24" s="127"/>
      <c r="S24" s="87"/>
      <c r="T24" s="87"/>
      <c r="U24" s="87"/>
      <c r="V24" s="87"/>
      <c r="W24" s="126"/>
      <c r="X24" s="125"/>
      <c r="Y24" s="124">
        <f>Y25</f>
        <v>1058949.8099999998</v>
      </c>
      <c r="Z24" s="124">
        <f>Z25</f>
        <v>3060530.39</v>
      </c>
      <c r="AA24" s="124">
        <f>AA25</f>
        <v>2039037</v>
      </c>
      <c r="AB24" s="84">
        <f>AB25</f>
        <v>1910126</v>
      </c>
      <c r="AC24" s="181"/>
    </row>
    <row r="25" spans="1:29" ht="24.75" customHeight="1" x14ac:dyDescent="0.2">
      <c r="A25" s="143"/>
      <c r="B25" s="169"/>
      <c r="C25" s="168"/>
      <c r="D25" s="131"/>
      <c r="E25" s="152" t="s">
        <v>175</v>
      </c>
      <c r="F25" s="151"/>
      <c r="G25" s="151"/>
      <c r="H25" s="151"/>
      <c r="I25" s="151"/>
      <c r="J25" s="150"/>
      <c r="K25" s="98">
        <v>133</v>
      </c>
      <c r="L25" s="130">
        <v>104</v>
      </c>
      <c r="M25" s="129">
        <v>1</v>
      </c>
      <c r="N25" s="129">
        <v>4</v>
      </c>
      <c r="O25" s="119">
        <v>6340500000</v>
      </c>
      <c r="P25" s="99">
        <v>0</v>
      </c>
      <c r="Q25" s="128"/>
      <c r="R25" s="127">
        <v>0</v>
      </c>
      <c r="S25" s="134"/>
      <c r="T25" s="134"/>
      <c r="U25" s="134"/>
      <c r="V25" s="134"/>
      <c r="W25" s="126">
        <v>0</v>
      </c>
      <c r="X25" s="125">
        <v>0</v>
      </c>
      <c r="Y25" s="124">
        <f>Y26</f>
        <v>1058949.8099999998</v>
      </c>
      <c r="Z25" s="124">
        <f>Z26+Z37+Z39+Z41</f>
        <v>3060530.39</v>
      </c>
      <c r="AA25" s="124">
        <f>AA26+AA38+AA42</f>
        <v>2039037</v>
      </c>
      <c r="AB25" s="84">
        <f>AB26+AB38+AB42</f>
        <v>1910126</v>
      </c>
      <c r="AC25" s="115" t="s">
        <v>171</v>
      </c>
    </row>
    <row r="26" spans="1:29" ht="15.75" customHeight="1" x14ac:dyDescent="0.2">
      <c r="A26" s="143"/>
      <c r="B26" s="169"/>
      <c r="C26" s="168"/>
      <c r="D26" s="103"/>
      <c r="E26" s="131"/>
      <c r="F26" s="152" t="s">
        <v>246</v>
      </c>
      <c r="G26" s="151"/>
      <c r="H26" s="151"/>
      <c r="I26" s="151"/>
      <c r="J26" s="150"/>
      <c r="K26" s="98">
        <v>133</v>
      </c>
      <c r="L26" s="130">
        <v>104</v>
      </c>
      <c r="M26" s="129">
        <v>1</v>
      </c>
      <c r="N26" s="129">
        <v>4</v>
      </c>
      <c r="O26" s="119">
        <v>6340510020</v>
      </c>
      <c r="P26" s="99">
        <v>0</v>
      </c>
      <c r="Q26" s="128"/>
      <c r="R26" s="127">
        <v>0</v>
      </c>
      <c r="S26" s="134"/>
      <c r="T26" s="134"/>
      <c r="U26" s="134"/>
      <c r="V26" s="134"/>
      <c r="W26" s="126">
        <v>0</v>
      </c>
      <c r="X26" s="125">
        <v>0</v>
      </c>
      <c r="Y26" s="124">
        <f>Y27+Y31+Y34</f>
        <v>1058949.8099999998</v>
      </c>
      <c r="Z26" s="124">
        <f>Z27+Z31+Z34</f>
        <v>2989150.21</v>
      </c>
      <c r="AA26" s="124">
        <f>AA27+AA31+AA34</f>
        <v>1969537</v>
      </c>
      <c r="AB26" s="84">
        <f>AB27+AB31+AB34</f>
        <v>1840626</v>
      </c>
      <c r="AC26" s="115" t="s">
        <v>171</v>
      </c>
    </row>
    <row r="27" spans="1:29" ht="27" customHeight="1" x14ac:dyDescent="0.25">
      <c r="A27" s="143"/>
      <c r="B27" s="169"/>
      <c r="C27" s="168"/>
      <c r="D27" s="103"/>
      <c r="E27" s="103"/>
      <c r="F27" s="131"/>
      <c r="G27" s="152" t="s">
        <v>220</v>
      </c>
      <c r="H27" s="151"/>
      <c r="I27" s="151"/>
      <c r="J27" s="150"/>
      <c r="K27" s="98">
        <v>133</v>
      </c>
      <c r="L27" s="130">
        <v>104</v>
      </c>
      <c r="M27" s="129">
        <v>1</v>
      </c>
      <c r="N27" s="129">
        <v>4</v>
      </c>
      <c r="O27" s="119">
        <v>6340510020</v>
      </c>
      <c r="P27" s="99" t="s">
        <v>245</v>
      </c>
      <c r="Q27" s="128"/>
      <c r="R27" s="127">
        <v>10000</v>
      </c>
      <c r="S27" s="134"/>
      <c r="T27" s="134"/>
      <c r="U27" s="134"/>
      <c r="V27" s="134"/>
      <c r="W27" s="126">
        <v>0</v>
      </c>
      <c r="X27" s="125">
        <v>0</v>
      </c>
      <c r="Y27" s="124">
        <f>Y28+Y29+Y30</f>
        <v>1052358.17</v>
      </c>
      <c r="Z27" s="124">
        <f>Z28+Z29+Z30</f>
        <v>2667796.13</v>
      </c>
      <c r="AA27" s="124">
        <f>AA28+AA30</f>
        <v>1968937</v>
      </c>
      <c r="AB27" s="96">
        <f>AB28+AB30</f>
        <v>1781350</v>
      </c>
      <c r="AC27" s="115" t="s">
        <v>171</v>
      </c>
    </row>
    <row r="28" spans="1:29" ht="27" customHeight="1" x14ac:dyDescent="0.25">
      <c r="A28" s="143"/>
      <c r="B28" s="169"/>
      <c r="C28" s="168"/>
      <c r="D28" s="103"/>
      <c r="E28" s="103"/>
      <c r="F28" s="131"/>
      <c r="G28" s="103"/>
      <c r="H28" s="103"/>
      <c r="I28" s="103"/>
      <c r="J28" s="131" t="s">
        <v>219</v>
      </c>
      <c r="K28" s="98">
        <v>133</v>
      </c>
      <c r="L28" s="130"/>
      <c r="M28" s="129">
        <v>1</v>
      </c>
      <c r="N28" s="129">
        <v>4</v>
      </c>
      <c r="O28" s="119">
        <v>6340510020</v>
      </c>
      <c r="P28" s="99">
        <v>121</v>
      </c>
      <c r="Q28" s="128"/>
      <c r="R28" s="127"/>
      <c r="S28" s="87"/>
      <c r="T28" s="87"/>
      <c r="U28" s="87"/>
      <c r="V28" s="87"/>
      <c r="W28" s="126"/>
      <c r="X28" s="125"/>
      <c r="Y28" s="124">
        <v>946090.6</v>
      </c>
      <c r="Z28" s="124">
        <v>2020021.56</v>
      </c>
      <c r="AA28" s="124">
        <v>1511780</v>
      </c>
      <c r="AB28" s="96">
        <v>1368160</v>
      </c>
      <c r="AC28" s="115"/>
    </row>
    <row r="29" spans="1:29" ht="37.5" customHeight="1" x14ac:dyDescent="0.25">
      <c r="A29" s="143"/>
      <c r="B29" s="169"/>
      <c r="C29" s="168"/>
      <c r="D29" s="103"/>
      <c r="E29" s="103"/>
      <c r="F29" s="131"/>
      <c r="G29" s="103"/>
      <c r="H29" s="103"/>
      <c r="I29" s="103"/>
      <c r="J29" s="131" t="s">
        <v>244</v>
      </c>
      <c r="K29" s="98">
        <v>133</v>
      </c>
      <c r="L29" s="130"/>
      <c r="M29" s="129">
        <v>1</v>
      </c>
      <c r="N29" s="129">
        <v>4</v>
      </c>
      <c r="O29" s="119">
        <v>6340510020</v>
      </c>
      <c r="P29" s="99">
        <v>122</v>
      </c>
      <c r="Q29" s="128"/>
      <c r="R29" s="127"/>
      <c r="S29" s="87"/>
      <c r="T29" s="87"/>
      <c r="U29" s="87"/>
      <c r="V29" s="87"/>
      <c r="W29" s="126"/>
      <c r="X29" s="125"/>
      <c r="Y29" s="124">
        <v>0</v>
      </c>
      <c r="Z29" s="124">
        <v>39729</v>
      </c>
      <c r="AA29" s="124">
        <v>0</v>
      </c>
      <c r="AB29" s="96">
        <v>0</v>
      </c>
      <c r="AC29" s="115"/>
    </row>
    <row r="30" spans="1:29" ht="41.25" customHeight="1" x14ac:dyDescent="0.25">
      <c r="A30" s="143"/>
      <c r="B30" s="169"/>
      <c r="C30" s="168"/>
      <c r="D30" s="103"/>
      <c r="E30" s="103"/>
      <c r="F30" s="131"/>
      <c r="G30" s="103"/>
      <c r="H30" s="103"/>
      <c r="I30" s="103"/>
      <c r="J30" s="131" t="s">
        <v>218</v>
      </c>
      <c r="K30" s="98">
        <v>133</v>
      </c>
      <c r="L30" s="130"/>
      <c r="M30" s="129">
        <v>1</v>
      </c>
      <c r="N30" s="129">
        <v>4</v>
      </c>
      <c r="O30" s="119">
        <v>6340510020</v>
      </c>
      <c r="P30" s="99">
        <v>129</v>
      </c>
      <c r="Q30" s="128"/>
      <c r="R30" s="127"/>
      <c r="S30" s="87"/>
      <c r="T30" s="87"/>
      <c r="U30" s="87"/>
      <c r="V30" s="87"/>
      <c r="W30" s="126"/>
      <c r="X30" s="125"/>
      <c r="Y30" s="124">
        <v>106267.57</v>
      </c>
      <c r="Z30" s="124">
        <v>608045.56999999995</v>
      </c>
      <c r="AA30" s="124">
        <v>457157</v>
      </c>
      <c r="AB30" s="96">
        <v>413190</v>
      </c>
      <c r="AC30" s="115"/>
    </row>
    <row r="31" spans="1:29" ht="29.25" customHeight="1" x14ac:dyDescent="0.25">
      <c r="A31" s="143"/>
      <c r="B31" s="169"/>
      <c r="C31" s="168"/>
      <c r="D31" s="103"/>
      <c r="E31" s="103"/>
      <c r="F31" s="131"/>
      <c r="G31" s="152" t="s">
        <v>183</v>
      </c>
      <c r="H31" s="151"/>
      <c r="I31" s="151"/>
      <c r="J31" s="150"/>
      <c r="K31" s="98">
        <v>133</v>
      </c>
      <c r="L31" s="130">
        <v>104</v>
      </c>
      <c r="M31" s="129">
        <v>1</v>
      </c>
      <c r="N31" s="129">
        <v>4</v>
      </c>
      <c r="O31" s="119">
        <v>6340510020</v>
      </c>
      <c r="P31" s="99" t="s">
        <v>243</v>
      </c>
      <c r="Q31" s="128"/>
      <c r="R31" s="127">
        <v>10000</v>
      </c>
      <c r="S31" s="134"/>
      <c r="T31" s="134"/>
      <c r="U31" s="134"/>
      <c r="V31" s="134"/>
      <c r="W31" s="126">
        <v>0</v>
      </c>
      <c r="X31" s="125">
        <v>0</v>
      </c>
      <c r="Y31" s="124">
        <f>Y32+Y33</f>
        <v>6591.64</v>
      </c>
      <c r="Z31" s="124">
        <f>Z32+Z33</f>
        <v>320754.07999999996</v>
      </c>
      <c r="AA31" s="124">
        <f>AA32+AA33</f>
        <v>0</v>
      </c>
      <c r="AB31" s="96">
        <f>AB32+AB33</f>
        <v>58676</v>
      </c>
      <c r="AC31" s="115" t="s">
        <v>171</v>
      </c>
    </row>
    <row r="32" spans="1:29" ht="16.5" customHeight="1" x14ac:dyDescent="0.25">
      <c r="A32" s="143"/>
      <c r="B32" s="169"/>
      <c r="C32" s="168"/>
      <c r="D32" s="103"/>
      <c r="E32" s="103"/>
      <c r="F32" s="131"/>
      <c r="G32" s="103"/>
      <c r="H32" s="103"/>
      <c r="I32" s="103"/>
      <c r="J32" s="131" t="s">
        <v>181</v>
      </c>
      <c r="K32" s="98">
        <v>133</v>
      </c>
      <c r="L32" s="130"/>
      <c r="M32" s="129">
        <v>1</v>
      </c>
      <c r="N32" s="129">
        <v>4</v>
      </c>
      <c r="O32" s="119">
        <v>6340510020</v>
      </c>
      <c r="P32" s="99">
        <v>244</v>
      </c>
      <c r="Q32" s="128"/>
      <c r="R32" s="127"/>
      <c r="S32" s="87"/>
      <c r="T32" s="87"/>
      <c r="U32" s="87"/>
      <c r="V32" s="87"/>
      <c r="W32" s="126"/>
      <c r="X32" s="125"/>
      <c r="Y32" s="124">
        <v>2000</v>
      </c>
      <c r="Z32" s="124">
        <v>173917.53</v>
      </c>
      <c r="AA32" s="124">
        <v>0</v>
      </c>
      <c r="AB32" s="96">
        <v>18676</v>
      </c>
      <c r="AC32" s="115"/>
    </row>
    <row r="33" spans="1:30" ht="16.5" customHeight="1" x14ac:dyDescent="0.25">
      <c r="A33" s="143"/>
      <c r="B33" s="169"/>
      <c r="C33" s="176"/>
      <c r="D33" s="155"/>
      <c r="E33" s="155"/>
      <c r="F33" s="156"/>
      <c r="G33" s="155"/>
      <c r="H33" s="155"/>
      <c r="I33" s="155"/>
      <c r="J33" s="156" t="s">
        <v>187</v>
      </c>
      <c r="K33" s="98">
        <v>133</v>
      </c>
      <c r="L33" s="130"/>
      <c r="M33" s="129">
        <v>1</v>
      </c>
      <c r="N33" s="129">
        <v>4</v>
      </c>
      <c r="O33" s="119">
        <v>6340510020</v>
      </c>
      <c r="P33" s="99">
        <v>247</v>
      </c>
      <c r="Q33" s="128"/>
      <c r="R33" s="127"/>
      <c r="S33" s="87"/>
      <c r="T33" s="87"/>
      <c r="U33" s="87"/>
      <c r="V33" s="87"/>
      <c r="W33" s="126"/>
      <c r="X33" s="125"/>
      <c r="Y33" s="124">
        <v>4591.6400000000003</v>
      </c>
      <c r="Z33" s="124">
        <v>146836.54999999999</v>
      </c>
      <c r="AA33" s="124">
        <v>0</v>
      </c>
      <c r="AB33" s="96">
        <v>40000</v>
      </c>
      <c r="AC33" s="115"/>
    </row>
    <row r="34" spans="1:30" ht="18.75" customHeight="1" x14ac:dyDescent="0.25">
      <c r="A34" s="143"/>
      <c r="B34" s="169"/>
      <c r="C34" s="176"/>
      <c r="D34" s="155"/>
      <c r="E34" s="155"/>
      <c r="F34" s="156"/>
      <c r="G34" s="155"/>
      <c r="H34" s="155"/>
      <c r="I34" s="155"/>
      <c r="J34" s="154" t="s">
        <v>225</v>
      </c>
      <c r="K34" s="98">
        <v>133</v>
      </c>
      <c r="L34" s="130"/>
      <c r="M34" s="129">
        <v>1</v>
      </c>
      <c r="N34" s="129">
        <v>4</v>
      </c>
      <c r="O34" s="119">
        <v>6340510020</v>
      </c>
      <c r="P34" s="99">
        <v>850</v>
      </c>
      <c r="Q34" s="128"/>
      <c r="R34" s="127"/>
      <c r="S34" s="87"/>
      <c r="T34" s="87"/>
      <c r="U34" s="87"/>
      <c r="V34" s="87"/>
      <c r="W34" s="126"/>
      <c r="X34" s="125"/>
      <c r="Y34" s="124">
        <f>Y35+Y36</f>
        <v>0</v>
      </c>
      <c r="Z34" s="124">
        <f>Z35+Z36</f>
        <v>600</v>
      </c>
      <c r="AA34" s="124">
        <f>AA35</f>
        <v>600</v>
      </c>
      <c r="AB34" s="96">
        <f>AB35</f>
        <v>600</v>
      </c>
      <c r="AC34" s="177"/>
      <c r="AD34" s="115"/>
    </row>
    <row r="35" spans="1:30" ht="27.75" customHeight="1" x14ac:dyDescent="0.25">
      <c r="A35" s="143"/>
      <c r="B35" s="169"/>
      <c r="C35" s="176"/>
      <c r="D35" s="155"/>
      <c r="E35" s="155"/>
      <c r="F35" s="156"/>
      <c r="G35" s="155"/>
      <c r="H35" s="155"/>
      <c r="I35" s="155"/>
      <c r="J35" s="154" t="s">
        <v>242</v>
      </c>
      <c r="K35" s="98">
        <v>133</v>
      </c>
      <c r="L35" s="130"/>
      <c r="M35" s="129">
        <v>1</v>
      </c>
      <c r="N35" s="129">
        <v>4</v>
      </c>
      <c r="O35" s="119">
        <v>6340510020</v>
      </c>
      <c r="P35" s="99">
        <v>851</v>
      </c>
      <c r="Q35" s="128"/>
      <c r="R35" s="127"/>
      <c r="S35" s="87"/>
      <c r="T35" s="87"/>
      <c r="U35" s="87"/>
      <c r="V35" s="87"/>
      <c r="W35" s="126"/>
      <c r="X35" s="125"/>
      <c r="Y35" s="124">
        <v>-250</v>
      </c>
      <c r="Z35" s="124">
        <v>350</v>
      </c>
      <c r="AA35" s="124">
        <v>600</v>
      </c>
      <c r="AB35" s="96">
        <v>600</v>
      </c>
      <c r="AC35" s="177"/>
      <c r="AD35" s="115"/>
    </row>
    <row r="36" spans="1:30" ht="19.5" customHeight="1" x14ac:dyDescent="0.25">
      <c r="A36" s="143"/>
      <c r="B36" s="169"/>
      <c r="C36" s="176"/>
      <c r="D36" s="155"/>
      <c r="E36" s="155"/>
      <c r="F36" s="156"/>
      <c r="G36" s="155"/>
      <c r="H36" s="155"/>
      <c r="I36" s="155"/>
      <c r="J36" s="179" t="s">
        <v>224</v>
      </c>
      <c r="K36" s="98">
        <v>133</v>
      </c>
      <c r="L36" s="130"/>
      <c r="M36" s="129">
        <v>1</v>
      </c>
      <c r="N36" s="129">
        <v>4</v>
      </c>
      <c r="O36" s="119">
        <v>6340510020</v>
      </c>
      <c r="P36" s="99">
        <v>853</v>
      </c>
      <c r="Q36" s="128"/>
      <c r="R36" s="127"/>
      <c r="S36" s="87"/>
      <c r="T36" s="87"/>
      <c r="U36" s="87"/>
      <c r="V36" s="87"/>
      <c r="W36" s="126"/>
      <c r="X36" s="125"/>
      <c r="Y36" s="124">
        <v>250</v>
      </c>
      <c r="Z36" s="124">
        <v>250</v>
      </c>
      <c r="AA36" s="124">
        <v>0</v>
      </c>
      <c r="AB36" s="96">
        <v>0</v>
      </c>
      <c r="AC36" s="177"/>
      <c r="AD36" s="115"/>
    </row>
    <row r="37" spans="1:30" ht="89.25" customHeight="1" x14ac:dyDescent="0.25">
      <c r="A37" s="143"/>
      <c r="B37" s="169"/>
      <c r="C37" s="176"/>
      <c r="D37" s="155"/>
      <c r="E37" s="155"/>
      <c r="F37" s="156"/>
      <c r="G37" s="155"/>
      <c r="H37" s="155"/>
      <c r="I37" s="155"/>
      <c r="J37" s="154" t="s">
        <v>241</v>
      </c>
      <c r="K37" s="98">
        <v>133</v>
      </c>
      <c r="L37" s="130"/>
      <c r="M37" s="129">
        <v>1</v>
      </c>
      <c r="N37" s="129">
        <v>4</v>
      </c>
      <c r="O37" s="119" t="s">
        <v>240</v>
      </c>
      <c r="P37" s="99">
        <v>0</v>
      </c>
      <c r="Q37" s="128"/>
      <c r="R37" s="127"/>
      <c r="S37" s="87"/>
      <c r="T37" s="87"/>
      <c r="U37" s="87"/>
      <c r="V37" s="87"/>
      <c r="W37" s="126"/>
      <c r="X37" s="125"/>
      <c r="Y37" s="124">
        <f>Y38</f>
        <v>0</v>
      </c>
      <c r="Z37" s="124">
        <f>Z38</f>
        <v>28500</v>
      </c>
      <c r="AA37" s="124">
        <f>AA38</f>
        <v>28500</v>
      </c>
      <c r="AB37" s="96">
        <f>AB38</f>
        <v>28500</v>
      </c>
      <c r="AC37" s="177"/>
      <c r="AD37" s="115"/>
    </row>
    <row r="38" spans="1:30" ht="13.5" customHeight="1" x14ac:dyDescent="0.25">
      <c r="A38" s="143"/>
      <c r="B38" s="169"/>
      <c r="C38" s="176"/>
      <c r="D38" s="155"/>
      <c r="E38" s="155"/>
      <c r="F38" s="156"/>
      <c r="G38" s="155"/>
      <c r="H38" s="155"/>
      <c r="I38" s="155"/>
      <c r="J38" s="156" t="s">
        <v>163</v>
      </c>
      <c r="K38" s="98">
        <v>133</v>
      </c>
      <c r="L38" s="130"/>
      <c r="M38" s="129">
        <v>1</v>
      </c>
      <c r="N38" s="129">
        <v>4</v>
      </c>
      <c r="O38" s="119" t="s">
        <v>240</v>
      </c>
      <c r="P38" s="99">
        <v>540</v>
      </c>
      <c r="Q38" s="128"/>
      <c r="R38" s="127"/>
      <c r="S38" s="87"/>
      <c r="T38" s="87"/>
      <c r="U38" s="87"/>
      <c r="V38" s="87"/>
      <c r="W38" s="126"/>
      <c r="X38" s="125"/>
      <c r="Y38" s="124">
        <v>0</v>
      </c>
      <c r="Z38" s="124">
        <v>28500</v>
      </c>
      <c r="AA38" s="124">
        <v>28500</v>
      </c>
      <c r="AB38" s="96">
        <v>28500</v>
      </c>
      <c r="AC38" s="177"/>
      <c r="AD38" s="115"/>
    </row>
    <row r="39" spans="1:30" ht="87" customHeight="1" x14ac:dyDescent="0.25">
      <c r="A39" s="143"/>
      <c r="B39" s="169"/>
      <c r="C39" s="176"/>
      <c r="D39" s="155"/>
      <c r="E39" s="155"/>
      <c r="F39" s="156"/>
      <c r="G39" s="155"/>
      <c r="H39" s="155"/>
      <c r="I39" s="155"/>
      <c r="J39" s="156" t="s">
        <v>239</v>
      </c>
      <c r="K39" s="98">
        <v>133</v>
      </c>
      <c r="L39" s="130"/>
      <c r="M39" s="129">
        <v>1</v>
      </c>
      <c r="N39" s="129">
        <v>4</v>
      </c>
      <c r="O39" s="119" t="s">
        <v>238</v>
      </c>
      <c r="P39" s="99">
        <v>0</v>
      </c>
      <c r="Q39" s="128"/>
      <c r="R39" s="127"/>
      <c r="S39" s="87"/>
      <c r="T39" s="87"/>
      <c r="U39" s="87"/>
      <c r="V39" s="87"/>
      <c r="W39" s="126"/>
      <c r="X39" s="125"/>
      <c r="Y39" s="124">
        <f>Y40</f>
        <v>0</v>
      </c>
      <c r="Z39" s="124">
        <f>Z40</f>
        <v>1880.18</v>
      </c>
      <c r="AA39" s="124">
        <f>AA40</f>
        <v>0</v>
      </c>
      <c r="AB39" s="96">
        <f>AB40</f>
        <v>0</v>
      </c>
      <c r="AC39" s="177"/>
      <c r="AD39" s="115"/>
    </row>
    <row r="40" spans="1:30" ht="19.5" customHeight="1" x14ac:dyDescent="0.25">
      <c r="A40" s="143"/>
      <c r="B40" s="169"/>
      <c r="C40" s="176"/>
      <c r="D40" s="155"/>
      <c r="E40" s="155"/>
      <c r="F40" s="156"/>
      <c r="G40" s="155"/>
      <c r="H40" s="155"/>
      <c r="I40" s="155"/>
      <c r="J40" s="156" t="s">
        <v>163</v>
      </c>
      <c r="K40" s="98">
        <v>133</v>
      </c>
      <c r="L40" s="130"/>
      <c r="M40" s="129">
        <v>1</v>
      </c>
      <c r="N40" s="129">
        <v>4</v>
      </c>
      <c r="O40" s="119" t="s">
        <v>238</v>
      </c>
      <c r="P40" s="99">
        <v>540</v>
      </c>
      <c r="Q40" s="128"/>
      <c r="R40" s="127"/>
      <c r="S40" s="87"/>
      <c r="T40" s="87"/>
      <c r="U40" s="87"/>
      <c r="V40" s="87"/>
      <c r="W40" s="126"/>
      <c r="X40" s="125"/>
      <c r="Y40" s="124">
        <v>0</v>
      </c>
      <c r="Z40" s="124">
        <v>1880.18</v>
      </c>
      <c r="AA40" s="124">
        <v>0</v>
      </c>
      <c r="AB40" s="96">
        <v>0</v>
      </c>
      <c r="AC40" s="177"/>
      <c r="AD40" s="115"/>
    </row>
    <row r="41" spans="1:30" ht="101.25" customHeight="1" x14ac:dyDescent="0.25">
      <c r="A41" s="143"/>
      <c r="B41" s="169"/>
      <c r="C41" s="176"/>
      <c r="D41" s="155"/>
      <c r="E41" s="155"/>
      <c r="F41" s="156"/>
      <c r="G41" s="155"/>
      <c r="H41" s="155"/>
      <c r="I41" s="155"/>
      <c r="J41" s="178" t="s">
        <v>237</v>
      </c>
      <c r="K41" s="98">
        <v>133</v>
      </c>
      <c r="L41" s="130"/>
      <c r="M41" s="129">
        <v>1</v>
      </c>
      <c r="N41" s="129">
        <v>4</v>
      </c>
      <c r="O41" s="119" t="s">
        <v>236</v>
      </c>
      <c r="P41" s="99">
        <v>0</v>
      </c>
      <c r="Q41" s="128"/>
      <c r="R41" s="127"/>
      <c r="S41" s="87"/>
      <c r="T41" s="87"/>
      <c r="U41" s="87"/>
      <c r="V41" s="87"/>
      <c r="W41" s="126"/>
      <c r="X41" s="125"/>
      <c r="Y41" s="124">
        <f>Y42</f>
        <v>0</v>
      </c>
      <c r="Z41" s="124">
        <f>Z42</f>
        <v>41000</v>
      </c>
      <c r="AA41" s="124">
        <f>AA42</f>
        <v>41000</v>
      </c>
      <c r="AB41" s="96">
        <f>AB42</f>
        <v>41000</v>
      </c>
      <c r="AC41" s="177"/>
      <c r="AD41" s="115"/>
    </row>
    <row r="42" spans="1:30" ht="27" customHeight="1" x14ac:dyDescent="0.25">
      <c r="A42" s="143"/>
      <c r="B42" s="169"/>
      <c r="C42" s="176"/>
      <c r="D42" s="155"/>
      <c r="E42" s="155"/>
      <c r="F42" s="156"/>
      <c r="G42" s="155"/>
      <c r="H42" s="155"/>
      <c r="I42" s="155"/>
      <c r="J42" s="178" t="s">
        <v>163</v>
      </c>
      <c r="K42" s="98">
        <v>133</v>
      </c>
      <c r="L42" s="130"/>
      <c r="M42" s="129">
        <v>1</v>
      </c>
      <c r="N42" s="129">
        <v>4</v>
      </c>
      <c r="O42" s="119" t="s">
        <v>236</v>
      </c>
      <c r="P42" s="99">
        <v>540</v>
      </c>
      <c r="Q42" s="128"/>
      <c r="R42" s="127"/>
      <c r="S42" s="87"/>
      <c r="T42" s="87"/>
      <c r="U42" s="87"/>
      <c r="V42" s="87"/>
      <c r="W42" s="126"/>
      <c r="X42" s="125"/>
      <c r="Y42" s="124">
        <v>0</v>
      </c>
      <c r="Z42" s="124">
        <v>41000</v>
      </c>
      <c r="AA42" s="124">
        <v>41000</v>
      </c>
      <c r="AB42" s="96">
        <v>41000</v>
      </c>
      <c r="AC42" s="177"/>
      <c r="AD42" s="115"/>
    </row>
    <row r="43" spans="1:30" ht="66" customHeight="1" x14ac:dyDescent="0.25">
      <c r="A43" s="143"/>
      <c r="B43" s="169"/>
      <c r="C43" s="176"/>
      <c r="D43" s="155"/>
      <c r="E43" s="155"/>
      <c r="F43" s="156"/>
      <c r="G43" s="155"/>
      <c r="H43" s="155"/>
      <c r="I43" s="155"/>
      <c r="J43" s="156" t="s">
        <v>235</v>
      </c>
      <c r="K43" s="98">
        <v>133</v>
      </c>
      <c r="L43" s="130"/>
      <c r="M43" s="129">
        <v>1</v>
      </c>
      <c r="N43" s="129">
        <v>6</v>
      </c>
      <c r="O43" s="119">
        <v>0</v>
      </c>
      <c r="P43" s="99">
        <v>0</v>
      </c>
      <c r="Q43" s="128"/>
      <c r="R43" s="127"/>
      <c r="S43" s="87"/>
      <c r="T43" s="87"/>
      <c r="U43" s="87"/>
      <c r="V43" s="87"/>
      <c r="W43" s="126"/>
      <c r="X43" s="125"/>
      <c r="Y43" s="124">
        <f>Y44</f>
        <v>0</v>
      </c>
      <c r="Z43" s="124">
        <f>Z46</f>
        <v>39189</v>
      </c>
      <c r="AA43" s="124">
        <f>AA46</f>
        <v>39189</v>
      </c>
      <c r="AB43" s="96">
        <f>AB46</f>
        <v>39189</v>
      </c>
      <c r="AC43" s="115"/>
    </row>
    <row r="44" spans="1:30" ht="36.75" customHeight="1" x14ac:dyDescent="0.25">
      <c r="A44" s="143"/>
      <c r="B44" s="169"/>
      <c r="C44" s="176"/>
      <c r="D44" s="155"/>
      <c r="E44" s="155"/>
      <c r="F44" s="156"/>
      <c r="G44" s="155"/>
      <c r="H44" s="155"/>
      <c r="I44" s="155"/>
      <c r="J44" s="118" t="s">
        <v>177</v>
      </c>
      <c r="K44" s="98">
        <v>133</v>
      </c>
      <c r="L44" s="130"/>
      <c r="M44" s="129">
        <v>1</v>
      </c>
      <c r="N44" s="129">
        <v>6</v>
      </c>
      <c r="O44" s="119">
        <v>6300000000</v>
      </c>
      <c r="P44" s="99">
        <v>0</v>
      </c>
      <c r="Q44" s="128"/>
      <c r="R44" s="127"/>
      <c r="S44" s="87"/>
      <c r="T44" s="87"/>
      <c r="U44" s="87"/>
      <c r="V44" s="87"/>
      <c r="W44" s="126"/>
      <c r="X44" s="125"/>
      <c r="Y44" s="124">
        <f>Y45</f>
        <v>0</v>
      </c>
      <c r="Z44" s="124">
        <f>Z46</f>
        <v>39189</v>
      </c>
      <c r="AA44" s="124">
        <f>AA46</f>
        <v>39189</v>
      </c>
      <c r="AB44" s="96">
        <f>AB46</f>
        <v>39189</v>
      </c>
      <c r="AC44" s="115"/>
    </row>
    <row r="45" spans="1:30" ht="11.25" customHeight="1" x14ac:dyDescent="0.25">
      <c r="A45" s="143"/>
      <c r="B45" s="169"/>
      <c r="C45" s="176"/>
      <c r="D45" s="155"/>
      <c r="E45" s="155"/>
      <c r="F45" s="156"/>
      <c r="G45" s="155"/>
      <c r="H45" s="155"/>
      <c r="I45" s="155"/>
      <c r="J45" s="118" t="s">
        <v>176</v>
      </c>
      <c r="K45" s="98">
        <v>133</v>
      </c>
      <c r="L45" s="130"/>
      <c r="M45" s="129">
        <v>1</v>
      </c>
      <c r="N45" s="129">
        <v>6</v>
      </c>
      <c r="O45" s="119">
        <v>6340000000</v>
      </c>
      <c r="P45" s="99">
        <v>0</v>
      </c>
      <c r="Q45" s="128"/>
      <c r="R45" s="127"/>
      <c r="S45" s="87"/>
      <c r="T45" s="87"/>
      <c r="U45" s="87"/>
      <c r="V45" s="87"/>
      <c r="W45" s="126"/>
      <c r="X45" s="125"/>
      <c r="Y45" s="124">
        <f>Y46</f>
        <v>0</v>
      </c>
      <c r="Z45" s="124">
        <f>Z46</f>
        <v>39189</v>
      </c>
      <c r="AA45" s="124">
        <f>AA46</f>
        <v>39189</v>
      </c>
      <c r="AB45" s="96">
        <f>AB46</f>
        <v>39189</v>
      </c>
      <c r="AC45" s="115"/>
    </row>
    <row r="46" spans="1:30" ht="25.5" customHeight="1" x14ac:dyDescent="0.25">
      <c r="A46" s="143"/>
      <c r="B46" s="169"/>
      <c r="C46" s="176"/>
      <c r="D46" s="155"/>
      <c r="E46" s="155"/>
      <c r="F46" s="156"/>
      <c r="G46" s="155"/>
      <c r="H46" s="155"/>
      <c r="I46" s="155"/>
      <c r="J46" s="156" t="s">
        <v>175</v>
      </c>
      <c r="K46" s="98">
        <v>133</v>
      </c>
      <c r="L46" s="130"/>
      <c r="M46" s="129">
        <v>1</v>
      </c>
      <c r="N46" s="129">
        <v>6</v>
      </c>
      <c r="O46" s="119">
        <v>6340500000</v>
      </c>
      <c r="P46" s="99">
        <v>0</v>
      </c>
      <c r="Q46" s="128"/>
      <c r="R46" s="127"/>
      <c r="S46" s="87"/>
      <c r="T46" s="87"/>
      <c r="U46" s="87"/>
      <c r="V46" s="87"/>
      <c r="W46" s="126"/>
      <c r="X46" s="125"/>
      <c r="Y46" s="124">
        <f>Y47</f>
        <v>0</v>
      </c>
      <c r="Z46" s="124">
        <f>Z47</f>
        <v>39189</v>
      </c>
      <c r="AA46" s="124">
        <f>AA47</f>
        <v>39189</v>
      </c>
      <c r="AB46" s="96">
        <f>AB47</f>
        <v>39189</v>
      </c>
      <c r="AC46" s="115"/>
    </row>
    <row r="47" spans="1:30" ht="88.5" customHeight="1" x14ac:dyDescent="0.25">
      <c r="A47" s="143"/>
      <c r="B47" s="169"/>
      <c r="C47" s="176"/>
      <c r="D47" s="155"/>
      <c r="E47" s="155"/>
      <c r="F47" s="156"/>
      <c r="G47" s="155"/>
      <c r="H47" s="155"/>
      <c r="I47" s="155"/>
      <c r="J47" s="156" t="s">
        <v>234</v>
      </c>
      <c r="K47" s="98">
        <v>133</v>
      </c>
      <c r="L47" s="130"/>
      <c r="M47" s="129">
        <v>1</v>
      </c>
      <c r="N47" s="129">
        <v>6</v>
      </c>
      <c r="O47" s="119" t="s">
        <v>233</v>
      </c>
      <c r="P47" s="99">
        <v>0</v>
      </c>
      <c r="Q47" s="128"/>
      <c r="R47" s="127"/>
      <c r="S47" s="87"/>
      <c r="T47" s="87"/>
      <c r="U47" s="87"/>
      <c r="V47" s="87"/>
      <c r="W47" s="126"/>
      <c r="X47" s="125"/>
      <c r="Y47" s="124">
        <f>Y48</f>
        <v>0</v>
      </c>
      <c r="Z47" s="124">
        <f>Z48</f>
        <v>39189</v>
      </c>
      <c r="AA47" s="124">
        <f>AA48</f>
        <v>39189</v>
      </c>
      <c r="AB47" s="96">
        <f>AB48</f>
        <v>39189</v>
      </c>
      <c r="AC47" s="115"/>
    </row>
    <row r="48" spans="1:30" ht="12.75" customHeight="1" x14ac:dyDescent="0.25">
      <c r="A48" s="143"/>
      <c r="B48" s="169"/>
      <c r="C48" s="176"/>
      <c r="D48" s="155"/>
      <c r="E48" s="155"/>
      <c r="F48" s="156"/>
      <c r="G48" s="155"/>
      <c r="H48" s="155"/>
      <c r="I48" s="155"/>
      <c r="J48" s="156" t="s">
        <v>163</v>
      </c>
      <c r="K48" s="98">
        <v>133</v>
      </c>
      <c r="L48" s="130"/>
      <c r="M48" s="129">
        <v>1</v>
      </c>
      <c r="N48" s="129">
        <v>6</v>
      </c>
      <c r="O48" s="119" t="s">
        <v>233</v>
      </c>
      <c r="P48" s="99">
        <v>540</v>
      </c>
      <c r="Q48" s="128"/>
      <c r="R48" s="127"/>
      <c r="S48" s="87"/>
      <c r="T48" s="87"/>
      <c r="U48" s="87"/>
      <c r="V48" s="87"/>
      <c r="W48" s="126"/>
      <c r="X48" s="125"/>
      <c r="Y48" s="124">
        <v>0</v>
      </c>
      <c r="Z48" s="124">
        <v>39189</v>
      </c>
      <c r="AA48" s="124">
        <v>39189</v>
      </c>
      <c r="AB48" s="96">
        <v>39189</v>
      </c>
      <c r="AC48" s="115"/>
    </row>
    <row r="49" spans="1:29" ht="15.75" customHeight="1" x14ac:dyDescent="0.25">
      <c r="A49" s="143"/>
      <c r="B49" s="169"/>
      <c r="C49" s="176"/>
      <c r="D49" s="155"/>
      <c r="E49" s="155"/>
      <c r="F49" s="156"/>
      <c r="G49" s="155"/>
      <c r="H49" s="155"/>
      <c r="I49" s="155"/>
      <c r="J49" s="156" t="s">
        <v>232</v>
      </c>
      <c r="K49" s="98">
        <v>133</v>
      </c>
      <c r="L49" s="130"/>
      <c r="M49" s="129">
        <v>1</v>
      </c>
      <c r="N49" s="129">
        <v>11</v>
      </c>
      <c r="O49" s="119">
        <v>0</v>
      </c>
      <c r="P49" s="99">
        <v>0</v>
      </c>
      <c r="Q49" s="128"/>
      <c r="R49" s="127"/>
      <c r="S49" s="87"/>
      <c r="T49" s="87"/>
      <c r="U49" s="87"/>
      <c r="V49" s="87"/>
      <c r="W49" s="126"/>
      <c r="X49" s="125"/>
      <c r="Y49" s="124">
        <f>Y50</f>
        <v>0</v>
      </c>
      <c r="Z49" s="124">
        <f>Z50</f>
        <v>15000</v>
      </c>
      <c r="AA49" s="124">
        <v>15000</v>
      </c>
      <c r="AB49" s="96">
        <v>15000</v>
      </c>
      <c r="AC49" s="115"/>
    </row>
    <row r="50" spans="1:29" ht="24.75" customHeight="1" x14ac:dyDescent="0.25">
      <c r="A50" s="143"/>
      <c r="B50" s="169"/>
      <c r="C50" s="176"/>
      <c r="D50" s="155"/>
      <c r="E50" s="155"/>
      <c r="F50" s="156"/>
      <c r="G50" s="155"/>
      <c r="H50" s="155"/>
      <c r="I50" s="155"/>
      <c r="J50" s="154" t="s">
        <v>231</v>
      </c>
      <c r="K50" s="98">
        <v>133</v>
      </c>
      <c r="L50" s="130"/>
      <c r="M50" s="129">
        <v>1</v>
      </c>
      <c r="N50" s="129">
        <v>11</v>
      </c>
      <c r="O50" s="119">
        <v>7700000000</v>
      </c>
      <c r="P50" s="99">
        <v>0</v>
      </c>
      <c r="Q50" s="128"/>
      <c r="R50" s="127"/>
      <c r="S50" s="87"/>
      <c r="T50" s="87"/>
      <c r="U50" s="87"/>
      <c r="V50" s="87"/>
      <c r="W50" s="126"/>
      <c r="X50" s="125"/>
      <c r="Y50" s="124">
        <f>Y51</f>
        <v>0</v>
      </c>
      <c r="Z50" s="124">
        <f>Z52</f>
        <v>15000</v>
      </c>
      <c r="AA50" s="124">
        <v>15000</v>
      </c>
      <c r="AB50" s="96">
        <v>15000</v>
      </c>
      <c r="AC50" s="115"/>
    </row>
    <row r="51" spans="1:29" ht="27" customHeight="1" x14ac:dyDescent="0.25">
      <c r="A51" s="143"/>
      <c r="B51" s="169"/>
      <c r="C51" s="176"/>
      <c r="D51" s="155"/>
      <c r="E51" s="155"/>
      <c r="F51" s="156"/>
      <c r="G51" s="155"/>
      <c r="H51" s="155"/>
      <c r="I51" s="155"/>
      <c r="J51" s="154" t="s">
        <v>230</v>
      </c>
      <c r="K51" s="98">
        <v>133</v>
      </c>
      <c r="L51" s="130"/>
      <c r="M51" s="129">
        <v>1</v>
      </c>
      <c r="N51" s="129">
        <v>11</v>
      </c>
      <c r="O51" s="119">
        <v>7710000000</v>
      </c>
      <c r="P51" s="99">
        <v>0</v>
      </c>
      <c r="Q51" s="128"/>
      <c r="R51" s="127"/>
      <c r="S51" s="87"/>
      <c r="T51" s="87"/>
      <c r="U51" s="87"/>
      <c r="V51" s="87"/>
      <c r="W51" s="126"/>
      <c r="X51" s="125"/>
      <c r="Y51" s="124">
        <f>Y52</f>
        <v>0</v>
      </c>
      <c r="Z51" s="124">
        <f>Z52</f>
        <v>15000</v>
      </c>
      <c r="AA51" s="124">
        <f>AA52</f>
        <v>15000</v>
      </c>
      <c r="AB51" s="96">
        <f>AB52</f>
        <v>15000</v>
      </c>
      <c r="AC51" s="115"/>
    </row>
    <row r="52" spans="1:29" ht="25.5" customHeight="1" x14ac:dyDescent="0.25">
      <c r="A52" s="143"/>
      <c r="B52" s="169"/>
      <c r="C52" s="176"/>
      <c r="D52" s="155"/>
      <c r="E52" s="155"/>
      <c r="F52" s="156"/>
      <c r="G52" s="155"/>
      <c r="H52" s="155"/>
      <c r="I52" s="155"/>
      <c r="J52" s="156" t="s">
        <v>229</v>
      </c>
      <c r="K52" s="98">
        <v>133</v>
      </c>
      <c r="L52" s="130"/>
      <c r="M52" s="129">
        <v>1</v>
      </c>
      <c r="N52" s="129">
        <v>11</v>
      </c>
      <c r="O52" s="119">
        <v>7710000040</v>
      </c>
      <c r="P52" s="99">
        <v>0</v>
      </c>
      <c r="Q52" s="128"/>
      <c r="R52" s="127"/>
      <c r="S52" s="87"/>
      <c r="T52" s="87"/>
      <c r="U52" s="87"/>
      <c r="V52" s="87"/>
      <c r="W52" s="126"/>
      <c r="X52" s="125"/>
      <c r="Y52" s="124">
        <f>Y53</f>
        <v>0</v>
      </c>
      <c r="Z52" s="124">
        <f>Z53</f>
        <v>15000</v>
      </c>
      <c r="AA52" s="124">
        <v>15000</v>
      </c>
      <c r="AB52" s="96">
        <v>15000</v>
      </c>
      <c r="AC52" s="115"/>
    </row>
    <row r="53" spans="1:29" ht="15.75" customHeight="1" x14ac:dyDescent="0.25">
      <c r="A53" s="143"/>
      <c r="B53" s="169"/>
      <c r="C53" s="176"/>
      <c r="D53" s="155"/>
      <c r="E53" s="155"/>
      <c r="F53" s="156"/>
      <c r="G53" s="155"/>
      <c r="H53" s="155"/>
      <c r="I53" s="155"/>
      <c r="J53" s="156" t="s">
        <v>228</v>
      </c>
      <c r="K53" s="98">
        <v>133</v>
      </c>
      <c r="L53" s="130"/>
      <c r="M53" s="129">
        <v>1</v>
      </c>
      <c r="N53" s="129">
        <v>11</v>
      </c>
      <c r="O53" s="119">
        <v>7710000040</v>
      </c>
      <c r="P53" s="99">
        <v>870</v>
      </c>
      <c r="Q53" s="128"/>
      <c r="R53" s="127"/>
      <c r="S53" s="87"/>
      <c r="T53" s="87"/>
      <c r="U53" s="87"/>
      <c r="V53" s="87"/>
      <c r="W53" s="126"/>
      <c r="X53" s="125"/>
      <c r="Y53" s="124">
        <v>0</v>
      </c>
      <c r="Z53" s="124">
        <v>15000</v>
      </c>
      <c r="AA53" s="124">
        <v>15000</v>
      </c>
      <c r="AB53" s="96">
        <v>15000</v>
      </c>
      <c r="AC53" s="115"/>
    </row>
    <row r="54" spans="1:29" ht="17.25" customHeight="1" x14ac:dyDescent="0.25">
      <c r="A54" s="143"/>
      <c r="B54" s="169"/>
      <c r="C54" s="176"/>
      <c r="D54" s="155"/>
      <c r="E54" s="155"/>
      <c r="F54" s="156"/>
      <c r="G54" s="155"/>
      <c r="H54" s="155"/>
      <c r="I54" s="155"/>
      <c r="J54" s="156" t="s">
        <v>227</v>
      </c>
      <c r="K54" s="98">
        <v>133</v>
      </c>
      <c r="L54" s="130"/>
      <c r="M54" s="129">
        <v>1</v>
      </c>
      <c r="N54" s="129">
        <v>13</v>
      </c>
      <c r="O54" s="119">
        <v>0</v>
      </c>
      <c r="P54" s="99">
        <v>0</v>
      </c>
      <c r="Q54" s="128"/>
      <c r="R54" s="127"/>
      <c r="S54" s="87"/>
      <c r="T54" s="87"/>
      <c r="U54" s="87"/>
      <c r="V54" s="87"/>
      <c r="W54" s="126"/>
      <c r="X54" s="125"/>
      <c r="Y54" s="124">
        <f>Y55</f>
        <v>0</v>
      </c>
      <c r="Z54" s="124">
        <f>Z55</f>
        <v>4392</v>
      </c>
      <c r="AA54" s="124">
        <f>AA55</f>
        <v>4392</v>
      </c>
      <c r="AB54" s="96">
        <f>AB55</f>
        <v>4392</v>
      </c>
      <c r="AC54" s="115"/>
    </row>
    <row r="55" spans="1:29" ht="52.5" customHeight="1" x14ac:dyDescent="0.25">
      <c r="A55" s="143"/>
      <c r="B55" s="169"/>
      <c r="C55" s="176"/>
      <c r="D55" s="155"/>
      <c r="E55" s="155"/>
      <c r="F55" s="156"/>
      <c r="G55" s="155"/>
      <c r="H55" s="155"/>
      <c r="I55" s="155"/>
      <c r="J55" s="154" t="s">
        <v>213</v>
      </c>
      <c r="K55" s="98">
        <v>133</v>
      </c>
      <c r="L55" s="130"/>
      <c r="M55" s="129">
        <v>1</v>
      </c>
      <c r="N55" s="129">
        <v>13</v>
      </c>
      <c r="O55" s="119">
        <v>6300000000</v>
      </c>
      <c r="P55" s="99">
        <v>0</v>
      </c>
      <c r="Q55" s="128"/>
      <c r="R55" s="127"/>
      <c r="S55" s="87"/>
      <c r="T55" s="87"/>
      <c r="U55" s="87"/>
      <c r="V55" s="87"/>
      <c r="W55" s="126"/>
      <c r="X55" s="125"/>
      <c r="Y55" s="124">
        <f>Y56</f>
        <v>0</v>
      </c>
      <c r="Z55" s="124">
        <f>Z58</f>
        <v>4392</v>
      </c>
      <c r="AA55" s="124">
        <f>AA58</f>
        <v>4392</v>
      </c>
      <c r="AB55" s="96">
        <f>AB58</f>
        <v>4392</v>
      </c>
      <c r="AC55" s="115"/>
    </row>
    <row r="56" spans="1:29" ht="13.5" customHeight="1" x14ac:dyDescent="0.25">
      <c r="A56" s="143"/>
      <c r="B56" s="169"/>
      <c r="C56" s="176"/>
      <c r="D56" s="155"/>
      <c r="E56" s="155"/>
      <c r="F56" s="156"/>
      <c r="G56" s="155"/>
      <c r="H56" s="155"/>
      <c r="I56" s="155"/>
      <c r="J56" s="154" t="s">
        <v>176</v>
      </c>
      <c r="K56" s="98">
        <v>133</v>
      </c>
      <c r="L56" s="130"/>
      <c r="M56" s="129">
        <v>1</v>
      </c>
      <c r="N56" s="129">
        <v>13</v>
      </c>
      <c r="O56" s="119">
        <v>6340000000</v>
      </c>
      <c r="P56" s="99">
        <v>0</v>
      </c>
      <c r="Q56" s="128"/>
      <c r="R56" s="127"/>
      <c r="S56" s="87"/>
      <c r="T56" s="87"/>
      <c r="U56" s="87"/>
      <c r="V56" s="87"/>
      <c r="W56" s="126"/>
      <c r="X56" s="125"/>
      <c r="Y56" s="124">
        <f>Y57</f>
        <v>0</v>
      </c>
      <c r="Z56" s="124">
        <f>Z57</f>
        <v>4392</v>
      </c>
      <c r="AA56" s="124">
        <f>AA57</f>
        <v>4392</v>
      </c>
      <c r="AB56" s="96">
        <f>AB57</f>
        <v>4392</v>
      </c>
      <c r="AC56" s="115"/>
    </row>
    <row r="57" spans="1:29" ht="24.75" customHeight="1" x14ac:dyDescent="0.25">
      <c r="A57" s="143"/>
      <c r="B57" s="169"/>
      <c r="C57" s="176"/>
      <c r="D57" s="155"/>
      <c r="E57" s="155"/>
      <c r="F57" s="156"/>
      <c r="G57" s="155"/>
      <c r="H57" s="155"/>
      <c r="I57" s="155"/>
      <c r="J57" s="154" t="s">
        <v>175</v>
      </c>
      <c r="K57" s="98">
        <v>133</v>
      </c>
      <c r="L57" s="130"/>
      <c r="M57" s="129">
        <v>1</v>
      </c>
      <c r="N57" s="129">
        <v>13</v>
      </c>
      <c r="O57" s="119">
        <v>6340500000</v>
      </c>
      <c r="P57" s="99">
        <v>0</v>
      </c>
      <c r="Q57" s="128"/>
      <c r="R57" s="127"/>
      <c r="S57" s="87"/>
      <c r="T57" s="87"/>
      <c r="U57" s="87"/>
      <c r="V57" s="87"/>
      <c r="W57" s="126"/>
      <c r="X57" s="125"/>
      <c r="Y57" s="124">
        <f>Y58</f>
        <v>0</v>
      </c>
      <c r="Z57" s="124">
        <f>Z58</f>
        <v>4392</v>
      </c>
      <c r="AA57" s="124">
        <f>AA58</f>
        <v>4392</v>
      </c>
      <c r="AB57" s="96">
        <f>AB58</f>
        <v>4392</v>
      </c>
      <c r="AC57" s="115"/>
    </row>
    <row r="58" spans="1:29" ht="27" customHeight="1" x14ac:dyDescent="0.25">
      <c r="A58" s="143"/>
      <c r="B58" s="169"/>
      <c r="C58" s="176"/>
      <c r="D58" s="155"/>
      <c r="E58" s="155"/>
      <c r="F58" s="156"/>
      <c r="G58" s="155"/>
      <c r="H58" s="155"/>
      <c r="I58" s="155"/>
      <c r="J58" s="154" t="s">
        <v>226</v>
      </c>
      <c r="K58" s="98">
        <v>133</v>
      </c>
      <c r="L58" s="130"/>
      <c r="M58" s="129">
        <v>1</v>
      </c>
      <c r="N58" s="129">
        <v>13</v>
      </c>
      <c r="O58" s="119">
        <v>6340595100</v>
      </c>
      <c r="P58" s="99">
        <v>0</v>
      </c>
      <c r="Q58" s="128"/>
      <c r="R58" s="127"/>
      <c r="S58" s="87"/>
      <c r="T58" s="87"/>
      <c r="U58" s="87"/>
      <c r="V58" s="87"/>
      <c r="W58" s="126"/>
      <c r="X58" s="125"/>
      <c r="Y58" s="124">
        <f>Y59</f>
        <v>0</v>
      </c>
      <c r="Z58" s="124">
        <f>Z59</f>
        <v>4392</v>
      </c>
      <c r="AA58" s="124">
        <f>AA59</f>
        <v>4392</v>
      </c>
      <c r="AB58" s="96">
        <f>AB59</f>
        <v>4392</v>
      </c>
      <c r="AC58" s="115"/>
    </row>
    <row r="59" spans="1:29" ht="16.5" customHeight="1" x14ac:dyDescent="0.25">
      <c r="A59" s="143"/>
      <c r="B59" s="169"/>
      <c r="C59" s="176"/>
      <c r="D59" s="155"/>
      <c r="E59" s="155"/>
      <c r="F59" s="156"/>
      <c r="G59" s="155"/>
      <c r="H59" s="155"/>
      <c r="I59" s="155"/>
      <c r="J59" s="156" t="s">
        <v>225</v>
      </c>
      <c r="K59" s="98">
        <v>133</v>
      </c>
      <c r="L59" s="130"/>
      <c r="M59" s="129">
        <v>1</v>
      </c>
      <c r="N59" s="129">
        <v>13</v>
      </c>
      <c r="O59" s="119">
        <v>6340595100</v>
      </c>
      <c r="P59" s="99">
        <v>850</v>
      </c>
      <c r="Q59" s="128"/>
      <c r="R59" s="127"/>
      <c r="S59" s="87"/>
      <c r="T59" s="87"/>
      <c r="U59" s="87"/>
      <c r="V59" s="87"/>
      <c r="W59" s="126"/>
      <c r="X59" s="125"/>
      <c r="Y59" s="124">
        <f>Y60</f>
        <v>0</v>
      </c>
      <c r="Z59" s="124">
        <f>Z60</f>
        <v>4392</v>
      </c>
      <c r="AA59" s="124">
        <f>AA60</f>
        <v>4392</v>
      </c>
      <c r="AB59" s="96">
        <f>AB60</f>
        <v>4392</v>
      </c>
      <c r="AC59" s="115" t="s">
        <v>171</v>
      </c>
    </row>
    <row r="60" spans="1:29" ht="16.5" customHeight="1" x14ac:dyDescent="0.25">
      <c r="A60" s="143"/>
      <c r="B60" s="169"/>
      <c r="C60" s="176"/>
      <c r="D60" s="155"/>
      <c r="E60" s="155"/>
      <c r="F60" s="156"/>
      <c r="G60" s="155"/>
      <c r="H60" s="155"/>
      <c r="I60" s="155"/>
      <c r="J60" s="156" t="s">
        <v>224</v>
      </c>
      <c r="K60" s="98">
        <v>133</v>
      </c>
      <c r="L60" s="130"/>
      <c r="M60" s="129">
        <v>1</v>
      </c>
      <c r="N60" s="129">
        <v>13</v>
      </c>
      <c r="O60" s="119">
        <v>6340595100</v>
      </c>
      <c r="P60" s="99">
        <v>853</v>
      </c>
      <c r="Q60" s="128"/>
      <c r="R60" s="127"/>
      <c r="S60" s="87"/>
      <c r="T60" s="87"/>
      <c r="U60" s="87"/>
      <c r="V60" s="87"/>
      <c r="W60" s="126"/>
      <c r="X60" s="125"/>
      <c r="Y60" s="124">
        <v>0</v>
      </c>
      <c r="Z60" s="124">
        <v>4392</v>
      </c>
      <c r="AA60" s="124">
        <v>4392</v>
      </c>
      <c r="AB60" s="96">
        <v>4392</v>
      </c>
      <c r="AC60" s="115" t="s">
        <v>171</v>
      </c>
    </row>
    <row r="61" spans="1:29" ht="17.25" customHeight="1" x14ac:dyDescent="0.2">
      <c r="A61" s="143"/>
      <c r="B61" s="175" t="s">
        <v>223</v>
      </c>
      <c r="C61" s="175"/>
      <c r="D61" s="175"/>
      <c r="E61" s="175"/>
      <c r="F61" s="175"/>
      <c r="G61" s="175"/>
      <c r="H61" s="175"/>
      <c r="I61" s="175"/>
      <c r="J61" s="174"/>
      <c r="K61" s="98">
        <v>133</v>
      </c>
      <c r="L61" s="130">
        <v>200</v>
      </c>
      <c r="M61" s="129">
        <v>2</v>
      </c>
      <c r="N61" s="129">
        <v>0</v>
      </c>
      <c r="O61" s="119">
        <v>0</v>
      </c>
      <c r="P61" s="99">
        <v>0</v>
      </c>
      <c r="Q61" s="128"/>
      <c r="R61" s="127">
        <v>0</v>
      </c>
      <c r="S61" s="134"/>
      <c r="T61" s="134"/>
      <c r="U61" s="134"/>
      <c r="V61" s="134"/>
      <c r="W61" s="126">
        <v>0</v>
      </c>
      <c r="X61" s="125">
        <v>0</v>
      </c>
      <c r="Y61" s="124">
        <f>Y62</f>
        <v>211.85</v>
      </c>
      <c r="Z61" s="124">
        <f>Z62</f>
        <v>154411.85</v>
      </c>
      <c r="AA61" s="124">
        <f>AA62</f>
        <v>170100</v>
      </c>
      <c r="AB61" s="84">
        <f>AB62</f>
        <v>186300</v>
      </c>
      <c r="AC61" s="115" t="s">
        <v>171</v>
      </c>
    </row>
    <row r="62" spans="1:29" ht="13.5" customHeight="1" x14ac:dyDescent="0.2">
      <c r="A62" s="143"/>
      <c r="B62" s="169"/>
      <c r="C62" s="171"/>
      <c r="D62" s="173" t="s">
        <v>222</v>
      </c>
      <c r="E62" s="173"/>
      <c r="F62" s="173"/>
      <c r="G62" s="173"/>
      <c r="H62" s="173"/>
      <c r="I62" s="173"/>
      <c r="J62" s="172"/>
      <c r="K62" s="98">
        <v>133</v>
      </c>
      <c r="L62" s="130">
        <v>203</v>
      </c>
      <c r="M62" s="129">
        <v>2</v>
      </c>
      <c r="N62" s="129">
        <v>3</v>
      </c>
      <c r="O62" s="119">
        <v>0</v>
      </c>
      <c r="P62" s="99">
        <v>0</v>
      </c>
      <c r="Q62" s="128"/>
      <c r="R62" s="127">
        <v>0</v>
      </c>
      <c r="S62" s="134"/>
      <c r="T62" s="134"/>
      <c r="U62" s="134"/>
      <c r="V62" s="134"/>
      <c r="W62" s="126">
        <v>0</v>
      </c>
      <c r="X62" s="125">
        <v>0</v>
      </c>
      <c r="Y62" s="124">
        <f>Y63</f>
        <v>211.85</v>
      </c>
      <c r="Z62" s="124">
        <f>Z65</f>
        <v>154411.85</v>
      </c>
      <c r="AA62" s="124">
        <f>AA65</f>
        <v>170100</v>
      </c>
      <c r="AB62" s="84">
        <f>AB65</f>
        <v>186300</v>
      </c>
      <c r="AC62" s="115" t="s">
        <v>171</v>
      </c>
    </row>
    <row r="63" spans="1:29" ht="35.25" customHeight="1" x14ac:dyDescent="0.2">
      <c r="A63" s="143"/>
      <c r="B63" s="169"/>
      <c r="C63" s="171"/>
      <c r="D63" s="104"/>
      <c r="E63" s="170"/>
      <c r="F63" s="104"/>
      <c r="G63" s="104"/>
      <c r="H63" s="104"/>
      <c r="I63" s="104"/>
      <c r="J63" s="118" t="s">
        <v>177</v>
      </c>
      <c r="K63" s="98">
        <v>133</v>
      </c>
      <c r="L63" s="130"/>
      <c r="M63" s="129">
        <v>2</v>
      </c>
      <c r="N63" s="129">
        <v>3</v>
      </c>
      <c r="O63" s="119">
        <v>6300000000</v>
      </c>
      <c r="P63" s="99">
        <v>0</v>
      </c>
      <c r="Q63" s="128"/>
      <c r="R63" s="127"/>
      <c r="S63" s="87"/>
      <c r="T63" s="87"/>
      <c r="U63" s="87"/>
      <c r="V63" s="87"/>
      <c r="W63" s="126"/>
      <c r="X63" s="125"/>
      <c r="Y63" s="124">
        <f>Y64</f>
        <v>211.85</v>
      </c>
      <c r="Z63" s="124">
        <f>Z65</f>
        <v>154411.85</v>
      </c>
      <c r="AA63" s="124">
        <f>AA65</f>
        <v>170100</v>
      </c>
      <c r="AB63" s="84">
        <f>AB65</f>
        <v>186300</v>
      </c>
      <c r="AC63" s="115"/>
    </row>
    <row r="64" spans="1:29" ht="12.75" customHeight="1" x14ac:dyDescent="0.2">
      <c r="A64" s="143"/>
      <c r="B64" s="169"/>
      <c r="C64" s="171"/>
      <c r="D64" s="104"/>
      <c r="E64" s="170"/>
      <c r="F64" s="104"/>
      <c r="G64" s="104"/>
      <c r="H64" s="104"/>
      <c r="I64" s="104"/>
      <c r="J64" s="118" t="s">
        <v>176</v>
      </c>
      <c r="K64" s="98">
        <v>133</v>
      </c>
      <c r="L64" s="130"/>
      <c r="M64" s="129">
        <v>2</v>
      </c>
      <c r="N64" s="129">
        <v>3</v>
      </c>
      <c r="O64" s="119">
        <v>6340000000</v>
      </c>
      <c r="P64" s="99">
        <v>0</v>
      </c>
      <c r="Q64" s="128"/>
      <c r="R64" s="127"/>
      <c r="S64" s="87"/>
      <c r="T64" s="87"/>
      <c r="U64" s="87"/>
      <c r="V64" s="87"/>
      <c r="W64" s="126"/>
      <c r="X64" s="125"/>
      <c r="Y64" s="124">
        <f>Y65</f>
        <v>211.85</v>
      </c>
      <c r="Z64" s="124">
        <f>Z65</f>
        <v>154411.85</v>
      </c>
      <c r="AA64" s="124">
        <f>AA65</f>
        <v>170100</v>
      </c>
      <c r="AB64" s="84">
        <f>AB65</f>
        <v>186300</v>
      </c>
      <c r="AC64" s="115"/>
    </row>
    <row r="65" spans="1:29" ht="24.75" customHeight="1" x14ac:dyDescent="0.25">
      <c r="A65" s="143"/>
      <c r="B65" s="169"/>
      <c r="C65" s="168"/>
      <c r="D65" s="103"/>
      <c r="E65" s="131"/>
      <c r="F65" s="136" t="s">
        <v>175</v>
      </c>
      <c r="G65" s="136"/>
      <c r="H65" s="136"/>
      <c r="I65" s="136"/>
      <c r="J65" s="135"/>
      <c r="K65" s="98">
        <v>133</v>
      </c>
      <c r="L65" s="130">
        <v>203</v>
      </c>
      <c r="M65" s="129">
        <v>2</v>
      </c>
      <c r="N65" s="129">
        <v>3</v>
      </c>
      <c r="O65" s="119">
        <v>6340500000</v>
      </c>
      <c r="P65" s="99">
        <v>0</v>
      </c>
      <c r="Q65" s="128"/>
      <c r="R65" s="127">
        <v>0</v>
      </c>
      <c r="S65" s="134"/>
      <c r="T65" s="134"/>
      <c r="U65" s="134"/>
      <c r="V65" s="134"/>
      <c r="W65" s="126">
        <v>0</v>
      </c>
      <c r="X65" s="125">
        <v>0</v>
      </c>
      <c r="Y65" s="124">
        <f>Y66</f>
        <v>211.85</v>
      </c>
      <c r="Z65" s="124">
        <f>Z66</f>
        <v>154411.85</v>
      </c>
      <c r="AA65" s="124">
        <f>AA66</f>
        <v>170100</v>
      </c>
      <c r="AB65" s="96">
        <f>AB66</f>
        <v>186300</v>
      </c>
      <c r="AC65" s="115"/>
    </row>
    <row r="66" spans="1:29" ht="40.5" customHeight="1" x14ac:dyDescent="0.25">
      <c r="A66" s="143"/>
      <c r="B66" s="169"/>
      <c r="C66" s="168"/>
      <c r="D66" s="103"/>
      <c r="E66" s="103"/>
      <c r="F66" s="131"/>
      <c r="G66" s="136" t="s">
        <v>221</v>
      </c>
      <c r="H66" s="136"/>
      <c r="I66" s="136"/>
      <c r="J66" s="135"/>
      <c r="K66" s="98">
        <v>133</v>
      </c>
      <c r="L66" s="130">
        <v>203</v>
      </c>
      <c r="M66" s="129">
        <v>2</v>
      </c>
      <c r="N66" s="129">
        <v>3</v>
      </c>
      <c r="O66" s="119">
        <v>6340551180</v>
      </c>
      <c r="P66" s="99">
        <v>0</v>
      </c>
      <c r="Q66" s="128"/>
      <c r="R66" s="127">
        <v>10000</v>
      </c>
      <c r="S66" s="134"/>
      <c r="T66" s="134"/>
      <c r="U66" s="134"/>
      <c r="V66" s="134"/>
      <c r="W66" s="126">
        <v>0</v>
      </c>
      <c r="X66" s="125">
        <v>0</v>
      </c>
      <c r="Y66" s="124">
        <f>Y67+Y70</f>
        <v>211.85</v>
      </c>
      <c r="Z66" s="124">
        <f>Z67+Z71</f>
        <v>154411.85</v>
      </c>
      <c r="AA66" s="124">
        <f>AA67+AA70</f>
        <v>170100</v>
      </c>
      <c r="AB66" s="96">
        <f>AB67+AB70</f>
        <v>186300</v>
      </c>
      <c r="AC66" s="115"/>
    </row>
    <row r="67" spans="1:29" ht="26.25" customHeight="1" x14ac:dyDescent="0.25">
      <c r="A67" s="143"/>
      <c r="B67" s="169"/>
      <c r="C67" s="168"/>
      <c r="D67" s="103"/>
      <c r="E67" s="103"/>
      <c r="F67" s="131"/>
      <c r="G67" s="104"/>
      <c r="H67" s="104"/>
      <c r="I67" s="104"/>
      <c r="J67" s="131" t="s">
        <v>220</v>
      </c>
      <c r="K67" s="98">
        <v>133</v>
      </c>
      <c r="L67" s="130"/>
      <c r="M67" s="129">
        <v>2</v>
      </c>
      <c r="N67" s="129">
        <v>3</v>
      </c>
      <c r="O67" s="119">
        <v>6340551180</v>
      </c>
      <c r="P67" s="99">
        <v>120</v>
      </c>
      <c r="Q67" s="128"/>
      <c r="R67" s="127"/>
      <c r="S67" s="87"/>
      <c r="T67" s="87"/>
      <c r="U67" s="87"/>
      <c r="V67" s="87"/>
      <c r="W67" s="126"/>
      <c r="X67" s="125"/>
      <c r="Y67" s="124">
        <f>Y68</f>
        <v>0</v>
      </c>
      <c r="Z67" s="124">
        <f>Z68+Z69</f>
        <v>152200</v>
      </c>
      <c r="AA67" s="124">
        <f>AA68+AA69</f>
        <v>168100</v>
      </c>
      <c r="AB67" s="96">
        <f>AB68+AB69</f>
        <v>184300</v>
      </c>
      <c r="AC67" s="115"/>
    </row>
    <row r="68" spans="1:29" ht="24.75" customHeight="1" x14ac:dyDescent="0.25">
      <c r="A68" s="143"/>
      <c r="B68" s="169"/>
      <c r="C68" s="168"/>
      <c r="D68" s="103"/>
      <c r="E68" s="103"/>
      <c r="F68" s="131"/>
      <c r="G68" s="104"/>
      <c r="H68" s="104"/>
      <c r="I68" s="104"/>
      <c r="J68" s="131" t="s">
        <v>219</v>
      </c>
      <c r="K68" s="98">
        <v>133</v>
      </c>
      <c r="L68" s="130"/>
      <c r="M68" s="129">
        <v>2</v>
      </c>
      <c r="N68" s="129">
        <v>3</v>
      </c>
      <c r="O68" s="119">
        <v>6340551180</v>
      </c>
      <c r="P68" s="99">
        <v>121</v>
      </c>
      <c r="Q68" s="128"/>
      <c r="R68" s="127"/>
      <c r="S68" s="87"/>
      <c r="T68" s="87"/>
      <c r="U68" s="87"/>
      <c r="V68" s="87"/>
      <c r="W68" s="126"/>
      <c r="X68" s="125"/>
      <c r="Y68" s="124">
        <v>0</v>
      </c>
      <c r="Z68" s="124">
        <v>117400</v>
      </c>
      <c r="AA68" s="124">
        <v>129101</v>
      </c>
      <c r="AB68" s="96">
        <v>141537</v>
      </c>
      <c r="AC68" s="115"/>
    </row>
    <row r="69" spans="1:29" ht="38.25" customHeight="1" x14ac:dyDescent="0.25">
      <c r="A69" s="143"/>
      <c r="B69" s="169"/>
      <c r="C69" s="168"/>
      <c r="D69" s="103"/>
      <c r="E69" s="103"/>
      <c r="F69" s="131"/>
      <c r="G69" s="104"/>
      <c r="H69" s="104"/>
      <c r="I69" s="104"/>
      <c r="J69" s="131" t="s">
        <v>218</v>
      </c>
      <c r="K69" s="98">
        <v>133</v>
      </c>
      <c r="L69" s="130"/>
      <c r="M69" s="129">
        <v>2</v>
      </c>
      <c r="N69" s="129">
        <v>3</v>
      </c>
      <c r="O69" s="119">
        <v>6340551180</v>
      </c>
      <c r="P69" s="99">
        <v>129</v>
      </c>
      <c r="Q69" s="128"/>
      <c r="R69" s="127"/>
      <c r="S69" s="87"/>
      <c r="T69" s="87"/>
      <c r="U69" s="87"/>
      <c r="V69" s="87"/>
      <c r="W69" s="126"/>
      <c r="X69" s="125"/>
      <c r="Y69" s="124">
        <v>0</v>
      </c>
      <c r="Z69" s="124">
        <v>34800</v>
      </c>
      <c r="AA69" s="124">
        <v>38999</v>
      </c>
      <c r="AB69" s="96">
        <v>42763</v>
      </c>
      <c r="AC69" s="115" t="s">
        <v>171</v>
      </c>
    </row>
    <row r="70" spans="1:29" ht="27" customHeight="1" x14ac:dyDescent="0.25">
      <c r="A70" s="143"/>
      <c r="B70" s="169"/>
      <c r="C70" s="168"/>
      <c r="D70" s="103"/>
      <c r="E70" s="103"/>
      <c r="F70" s="131"/>
      <c r="G70" s="104"/>
      <c r="H70" s="104"/>
      <c r="I70" s="104"/>
      <c r="J70" s="131" t="s">
        <v>183</v>
      </c>
      <c r="K70" s="98">
        <v>133</v>
      </c>
      <c r="L70" s="130">
        <v>203</v>
      </c>
      <c r="M70" s="129">
        <v>2</v>
      </c>
      <c r="N70" s="129">
        <v>3</v>
      </c>
      <c r="O70" s="119">
        <v>6340551180</v>
      </c>
      <c r="P70" s="99">
        <v>240</v>
      </c>
      <c r="Q70" s="128"/>
      <c r="R70" s="127"/>
      <c r="S70" s="87"/>
      <c r="T70" s="87"/>
      <c r="U70" s="87"/>
      <c r="V70" s="87"/>
      <c r="W70" s="126"/>
      <c r="X70" s="125"/>
      <c r="Y70" s="124">
        <f>Y71</f>
        <v>211.85</v>
      </c>
      <c r="Z70" s="124">
        <f>Z71</f>
        <v>2211.85</v>
      </c>
      <c r="AA70" s="124">
        <f>AA71</f>
        <v>2000</v>
      </c>
      <c r="AB70" s="96">
        <f>AB71</f>
        <v>2000</v>
      </c>
      <c r="AC70" s="115" t="s">
        <v>171</v>
      </c>
    </row>
    <row r="71" spans="1:29" ht="17.25" customHeight="1" x14ac:dyDescent="0.25">
      <c r="A71" s="143"/>
      <c r="B71" s="169"/>
      <c r="C71" s="168"/>
      <c r="D71" s="103"/>
      <c r="E71" s="103"/>
      <c r="F71" s="131"/>
      <c r="G71" s="136" t="s">
        <v>188</v>
      </c>
      <c r="H71" s="136"/>
      <c r="I71" s="136"/>
      <c r="J71" s="135"/>
      <c r="K71" s="98">
        <v>133</v>
      </c>
      <c r="L71" s="130">
        <v>203</v>
      </c>
      <c r="M71" s="129">
        <v>2</v>
      </c>
      <c r="N71" s="129">
        <v>3</v>
      </c>
      <c r="O71" s="119">
        <v>6340551180</v>
      </c>
      <c r="P71" s="99">
        <v>244</v>
      </c>
      <c r="Q71" s="128"/>
      <c r="R71" s="127">
        <v>10000</v>
      </c>
      <c r="S71" s="134"/>
      <c r="T71" s="134"/>
      <c r="U71" s="134"/>
      <c r="V71" s="134"/>
      <c r="W71" s="126">
        <v>0</v>
      </c>
      <c r="X71" s="125">
        <v>0</v>
      </c>
      <c r="Y71" s="124">
        <v>211.85</v>
      </c>
      <c r="Z71" s="124">
        <v>2211.85</v>
      </c>
      <c r="AA71" s="124">
        <v>2000</v>
      </c>
      <c r="AB71" s="96">
        <v>2000</v>
      </c>
      <c r="AC71" s="115" t="s">
        <v>171</v>
      </c>
    </row>
    <row r="72" spans="1:29" ht="22.5" customHeight="1" x14ac:dyDescent="0.2">
      <c r="A72" s="143"/>
      <c r="B72" s="164" t="s">
        <v>217</v>
      </c>
      <c r="C72" s="164"/>
      <c r="D72" s="164"/>
      <c r="E72" s="164"/>
      <c r="F72" s="164"/>
      <c r="G72" s="164"/>
      <c r="H72" s="164"/>
      <c r="I72" s="164"/>
      <c r="J72" s="163"/>
      <c r="K72" s="98">
        <v>133</v>
      </c>
      <c r="L72" s="130">
        <v>300</v>
      </c>
      <c r="M72" s="129">
        <v>3</v>
      </c>
      <c r="N72" s="129">
        <v>0</v>
      </c>
      <c r="O72" s="119">
        <v>0</v>
      </c>
      <c r="P72" s="99">
        <v>0</v>
      </c>
      <c r="Q72" s="128"/>
      <c r="R72" s="127">
        <v>0</v>
      </c>
      <c r="S72" s="134"/>
      <c r="T72" s="134"/>
      <c r="U72" s="134"/>
      <c r="V72" s="134"/>
      <c r="W72" s="126">
        <v>0</v>
      </c>
      <c r="X72" s="125">
        <v>0</v>
      </c>
      <c r="Y72" s="124">
        <f>Y73</f>
        <v>4300</v>
      </c>
      <c r="Z72" s="124">
        <f>Z73+Z80</f>
        <v>124992</v>
      </c>
      <c r="AA72" s="124">
        <f>AA73+AA80</f>
        <v>88483</v>
      </c>
      <c r="AB72" s="84">
        <f>AB73+AB80</f>
        <v>124192</v>
      </c>
      <c r="AC72" s="115" t="s">
        <v>171</v>
      </c>
    </row>
    <row r="73" spans="1:29" ht="35.25" customHeight="1" x14ac:dyDescent="0.25">
      <c r="A73" s="143"/>
      <c r="B73" s="142"/>
      <c r="C73" s="144"/>
      <c r="D73" s="146" t="s">
        <v>216</v>
      </c>
      <c r="E73" s="146"/>
      <c r="F73" s="146"/>
      <c r="G73" s="146"/>
      <c r="H73" s="146"/>
      <c r="I73" s="146"/>
      <c r="J73" s="145"/>
      <c r="K73" s="98">
        <v>133</v>
      </c>
      <c r="L73" s="130">
        <v>310</v>
      </c>
      <c r="M73" s="129">
        <v>3</v>
      </c>
      <c r="N73" s="129">
        <v>10</v>
      </c>
      <c r="O73" s="119">
        <v>0</v>
      </c>
      <c r="P73" s="99">
        <v>0</v>
      </c>
      <c r="Q73" s="128"/>
      <c r="R73" s="127">
        <v>0</v>
      </c>
      <c r="S73" s="134"/>
      <c r="T73" s="134"/>
      <c r="U73" s="134"/>
      <c r="V73" s="134"/>
      <c r="W73" s="126">
        <v>0</v>
      </c>
      <c r="X73" s="125">
        <v>0</v>
      </c>
      <c r="Y73" s="124">
        <f>Y74+Y80</f>
        <v>4300</v>
      </c>
      <c r="Z73" s="124">
        <f>Z76</f>
        <v>124992</v>
      </c>
      <c r="AA73" s="124">
        <f>AA76</f>
        <v>86483</v>
      </c>
      <c r="AB73" s="96">
        <f>AB76</f>
        <v>122192</v>
      </c>
      <c r="AC73" s="115" t="s">
        <v>171</v>
      </c>
    </row>
    <row r="74" spans="1:29" ht="37.5" customHeight="1" x14ac:dyDescent="0.25">
      <c r="A74" s="143"/>
      <c r="B74" s="142"/>
      <c r="C74" s="144"/>
      <c r="D74" s="105"/>
      <c r="E74" s="141"/>
      <c r="F74" s="141"/>
      <c r="G74" s="153"/>
      <c r="H74" s="153"/>
      <c r="I74" s="153"/>
      <c r="J74" s="118" t="s">
        <v>177</v>
      </c>
      <c r="K74" s="98">
        <v>133</v>
      </c>
      <c r="L74" s="130"/>
      <c r="M74" s="129">
        <v>3</v>
      </c>
      <c r="N74" s="129">
        <v>10</v>
      </c>
      <c r="O74" s="119">
        <v>6300000000</v>
      </c>
      <c r="P74" s="99">
        <v>0</v>
      </c>
      <c r="Q74" s="128"/>
      <c r="R74" s="127"/>
      <c r="S74" s="87"/>
      <c r="T74" s="87"/>
      <c r="U74" s="87"/>
      <c r="V74" s="87"/>
      <c r="W74" s="126"/>
      <c r="X74" s="125"/>
      <c r="Y74" s="124">
        <f>Y75</f>
        <v>6300</v>
      </c>
      <c r="Z74" s="124">
        <f>Z76</f>
        <v>124992</v>
      </c>
      <c r="AA74" s="124">
        <f>AA76</f>
        <v>86483</v>
      </c>
      <c r="AB74" s="96">
        <f>AB76</f>
        <v>122192</v>
      </c>
      <c r="AC74" s="115"/>
    </row>
    <row r="75" spans="1:29" ht="15" customHeight="1" x14ac:dyDescent="0.25">
      <c r="A75" s="143"/>
      <c r="B75" s="142"/>
      <c r="C75" s="144"/>
      <c r="D75" s="105"/>
      <c r="E75" s="141"/>
      <c r="F75" s="141" t="s">
        <v>176</v>
      </c>
      <c r="G75" s="153"/>
      <c r="H75" s="153"/>
      <c r="I75" s="153"/>
      <c r="J75" s="118" t="s">
        <v>176</v>
      </c>
      <c r="K75" s="98">
        <v>133</v>
      </c>
      <c r="L75" s="130"/>
      <c r="M75" s="129">
        <v>3</v>
      </c>
      <c r="N75" s="129">
        <v>10</v>
      </c>
      <c r="O75" s="119">
        <v>6340000000</v>
      </c>
      <c r="P75" s="99">
        <v>0</v>
      </c>
      <c r="Q75" s="128"/>
      <c r="R75" s="127"/>
      <c r="S75" s="87"/>
      <c r="T75" s="87"/>
      <c r="U75" s="87"/>
      <c r="V75" s="87"/>
      <c r="W75" s="126"/>
      <c r="X75" s="125"/>
      <c r="Y75" s="124">
        <f>Y76</f>
        <v>6300</v>
      </c>
      <c r="Z75" s="124">
        <f>Z76</f>
        <v>124992</v>
      </c>
      <c r="AA75" s="124">
        <f>AA76</f>
        <v>86483</v>
      </c>
      <c r="AB75" s="96">
        <f>AB76</f>
        <v>122192</v>
      </c>
      <c r="AC75" s="115"/>
    </row>
    <row r="76" spans="1:29" ht="15" customHeight="1" x14ac:dyDescent="0.25">
      <c r="A76" s="143"/>
      <c r="B76" s="142"/>
      <c r="C76" s="106"/>
      <c r="D76" s="105"/>
      <c r="E76" s="141"/>
      <c r="F76" s="167" t="s">
        <v>212</v>
      </c>
      <c r="G76" s="166"/>
      <c r="H76" s="166"/>
      <c r="I76" s="166"/>
      <c r="J76" s="165"/>
      <c r="K76" s="98">
        <v>133</v>
      </c>
      <c r="L76" s="130">
        <v>310</v>
      </c>
      <c r="M76" s="129">
        <v>3</v>
      </c>
      <c r="N76" s="129">
        <v>10</v>
      </c>
      <c r="O76" s="119">
        <v>6340100000</v>
      </c>
      <c r="P76" s="99">
        <v>0</v>
      </c>
      <c r="Q76" s="128"/>
      <c r="R76" s="127">
        <v>0</v>
      </c>
      <c r="S76" s="134"/>
      <c r="T76" s="134"/>
      <c r="U76" s="134"/>
      <c r="V76" s="134"/>
      <c r="W76" s="126">
        <v>0</v>
      </c>
      <c r="X76" s="125">
        <v>0</v>
      </c>
      <c r="Y76" s="124">
        <f>Y77</f>
        <v>6300</v>
      </c>
      <c r="Z76" s="124">
        <f>Z77</f>
        <v>124992</v>
      </c>
      <c r="AA76" s="124">
        <f>AA77</f>
        <v>86483</v>
      </c>
      <c r="AB76" s="96">
        <f>AB77</f>
        <v>122192</v>
      </c>
      <c r="AC76" s="115"/>
    </row>
    <row r="77" spans="1:29" ht="24.75" customHeight="1" x14ac:dyDescent="0.25">
      <c r="A77" s="143"/>
      <c r="B77" s="142"/>
      <c r="C77" s="106"/>
      <c r="D77" s="105"/>
      <c r="E77" s="141"/>
      <c r="F77" s="141"/>
      <c r="G77" s="105"/>
      <c r="H77" s="105"/>
      <c r="I77" s="105"/>
      <c r="J77" s="141" t="s">
        <v>215</v>
      </c>
      <c r="K77" s="98">
        <v>133</v>
      </c>
      <c r="L77" s="130">
        <v>310</v>
      </c>
      <c r="M77" s="129">
        <v>3</v>
      </c>
      <c r="N77" s="129">
        <v>10</v>
      </c>
      <c r="O77" s="119">
        <v>6340195020</v>
      </c>
      <c r="P77" s="99">
        <v>0</v>
      </c>
      <c r="Q77" s="128"/>
      <c r="R77" s="127"/>
      <c r="S77" s="87"/>
      <c r="T77" s="87"/>
      <c r="U77" s="87"/>
      <c r="V77" s="87"/>
      <c r="W77" s="126"/>
      <c r="X77" s="125"/>
      <c r="Y77" s="124">
        <f>Y78</f>
        <v>6300</v>
      </c>
      <c r="Z77" s="124">
        <f>Z78</f>
        <v>124992</v>
      </c>
      <c r="AA77" s="124">
        <f>AA78</f>
        <v>86483</v>
      </c>
      <c r="AB77" s="96">
        <f>AB78</f>
        <v>122192</v>
      </c>
      <c r="AC77" s="115" t="s">
        <v>171</v>
      </c>
    </row>
    <row r="78" spans="1:29" ht="27" customHeight="1" x14ac:dyDescent="0.25">
      <c r="A78" s="143"/>
      <c r="B78" s="142"/>
      <c r="C78" s="106"/>
      <c r="D78" s="105"/>
      <c r="E78" s="141"/>
      <c r="F78" s="141"/>
      <c r="G78" s="105"/>
      <c r="H78" s="105"/>
      <c r="I78" s="105"/>
      <c r="J78" s="141" t="s">
        <v>183</v>
      </c>
      <c r="K78" s="98">
        <v>133</v>
      </c>
      <c r="L78" s="130">
        <v>310</v>
      </c>
      <c r="M78" s="129">
        <v>3</v>
      </c>
      <c r="N78" s="129">
        <v>10</v>
      </c>
      <c r="O78" s="119">
        <v>6340195220</v>
      </c>
      <c r="P78" s="99">
        <v>240</v>
      </c>
      <c r="Q78" s="128"/>
      <c r="R78" s="127"/>
      <c r="S78" s="87"/>
      <c r="T78" s="87"/>
      <c r="U78" s="87"/>
      <c r="V78" s="87"/>
      <c r="W78" s="126"/>
      <c r="X78" s="125"/>
      <c r="Y78" s="124">
        <f>Y79</f>
        <v>6300</v>
      </c>
      <c r="Z78" s="124">
        <f>Z79</f>
        <v>124992</v>
      </c>
      <c r="AA78" s="124">
        <f>AA79</f>
        <v>86483</v>
      </c>
      <c r="AB78" s="96">
        <f>AB79</f>
        <v>122192</v>
      </c>
      <c r="AC78" s="115"/>
    </row>
    <row r="79" spans="1:29" ht="14.25" customHeight="1" x14ac:dyDescent="0.25">
      <c r="A79" s="143"/>
      <c r="B79" s="142"/>
      <c r="C79" s="106"/>
      <c r="D79" s="105"/>
      <c r="E79" s="105"/>
      <c r="F79" s="141"/>
      <c r="G79" s="146" t="s">
        <v>188</v>
      </c>
      <c r="H79" s="146"/>
      <c r="I79" s="146"/>
      <c r="J79" s="145"/>
      <c r="K79" s="98">
        <v>133</v>
      </c>
      <c r="L79" s="130">
        <v>310</v>
      </c>
      <c r="M79" s="129">
        <v>3</v>
      </c>
      <c r="N79" s="129">
        <v>10</v>
      </c>
      <c r="O79" s="119">
        <v>6340195220</v>
      </c>
      <c r="P79" s="99">
        <v>244</v>
      </c>
      <c r="Q79" s="128"/>
      <c r="R79" s="127">
        <v>10000</v>
      </c>
      <c r="S79" s="134"/>
      <c r="T79" s="134"/>
      <c r="U79" s="134"/>
      <c r="V79" s="134"/>
      <c r="W79" s="126">
        <v>0</v>
      </c>
      <c r="X79" s="125">
        <v>0</v>
      </c>
      <c r="Y79" s="124">
        <v>6300</v>
      </c>
      <c r="Z79" s="124">
        <v>124992</v>
      </c>
      <c r="AA79" s="124">
        <v>86483</v>
      </c>
      <c r="AB79" s="96">
        <v>122192</v>
      </c>
      <c r="AC79" s="115"/>
    </row>
    <row r="80" spans="1:29" ht="26.25" customHeight="1" x14ac:dyDescent="0.25">
      <c r="A80" s="143"/>
      <c r="B80" s="142"/>
      <c r="C80" s="158"/>
      <c r="D80" s="157"/>
      <c r="E80" s="157"/>
      <c r="F80" s="153"/>
      <c r="G80" s="157"/>
      <c r="H80" s="157"/>
      <c r="I80" s="157"/>
      <c r="J80" s="153" t="s">
        <v>214</v>
      </c>
      <c r="K80" s="98">
        <v>133</v>
      </c>
      <c r="L80" s="130"/>
      <c r="M80" s="129">
        <v>3</v>
      </c>
      <c r="N80" s="129">
        <v>14</v>
      </c>
      <c r="O80" s="119">
        <v>0</v>
      </c>
      <c r="P80" s="99">
        <v>0</v>
      </c>
      <c r="Q80" s="128"/>
      <c r="R80" s="127"/>
      <c r="S80" s="87"/>
      <c r="T80" s="87"/>
      <c r="U80" s="87"/>
      <c r="V80" s="87"/>
      <c r="W80" s="126"/>
      <c r="X80" s="125"/>
      <c r="Y80" s="124">
        <f>Y81</f>
        <v>-2000</v>
      </c>
      <c r="Z80" s="124">
        <f>Z81</f>
        <v>0</v>
      </c>
      <c r="AA80" s="124">
        <f>AA81</f>
        <v>2000</v>
      </c>
      <c r="AB80" s="96">
        <f>AB81</f>
        <v>2000</v>
      </c>
      <c r="AC80" s="115"/>
    </row>
    <row r="81" spans="1:29" ht="46.5" customHeight="1" x14ac:dyDescent="0.25">
      <c r="A81" s="143"/>
      <c r="B81" s="142"/>
      <c r="C81" s="158"/>
      <c r="D81" s="157"/>
      <c r="E81" s="157"/>
      <c r="F81" s="153"/>
      <c r="G81" s="157"/>
      <c r="H81" s="157"/>
      <c r="I81" s="157"/>
      <c r="J81" s="153" t="s">
        <v>213</v>
      </c>
      <c r="K81" s="98">
        <v>133</v>
      </c>
      <c r="L81" s="130"/>
      <c r="M81" s="129">
        <v>3</v>
      </c>
      <c r="N81" s="129">
        <v>14</v>
      </c>
      <c r="O81" s="119">
        <v>6300000000</v>
      </c>
      <c r="P81" s="99">
        <v>0</v>
      </c>
      <c r="Q81" s="128"/>
      <c r="R81" s="127"/>
      <c r="S81" s="87"/>
      <c r="T81" s="87"/>
      <c r="U81" s="87"/>
      <c r="V81" s="87"/>
      <c r="W81" s="126"/>
      <c r="X81" s="125"/>
      <c r="Y81" s="124">
        <f>Y82</f>
        <v>-2000</v>
      </c>
      <c r="Z81" s="124">
        <f>Z82</f>
        <v>0</v>
      </c>
      <c r="AA81" s="124">
        <f>AA82</f>
        <v>2000</v>
      </c>
      <c r="AB81" s="96">
        <f>AB82</f>
        <v>2000</v>
      </c>
      <c r="AC81" s="115"/>
    </row>
    <row r="82" spans="1:29" ht="15" customHeight="1" x14ac:dyDescent="0.25">
      <c r="A82" s="143"/>
      <c r="B82" s="142"/>
      <c r="C82" s="158"/>
      <c r="D82" s="157"/>
      <c r="E82" s="157"/>
      <c r="F82" s="153"/>
      <c r="G82" s="157"/>
      <c r="H82" s="157"/>
      <c r="I82" s="157"/>
      <c r="J82" s="153" t="s">
        <v>176</v>
      </c>
      <c r="K82" s="98">
        <v>133</v>
      </c>
      <c r="L82" s="130"/>
      <c r="M82" s="129">
        <v>3</v>
      </c>
      <c r="N82" s="129">
        <v>14</v>
      </c>
      <c r="O82" s="119">
        <v>6340000000</v>
      </c>
      <c r="P82" s="99">
        <v>0</v>
      </c>
      <c r="Q82" s="128"/>
      <c r="R82" s="127"/>
      <c r="S82" s="87"/>
      <c r="T82" s="87"/>
      <c r="U82" s="87"/>
      <c r="V82" s="87"/>
      <c r="W82" s="126"/>
      <c r="X82" s="125"/>
      <c r="Y82" s="124">
        <f>Y83</f>
        <v>-2000</v>
      </c>
      <c r="Z82" s="124">
        <f>Z83</f>
        <v>0</v>
      </c>
      <c r="AA82" s="124">
        <f>AA83</f>
        <v>2000</v>
      </c>
      <c r="AB82" s="96">
        <f>AB83</f>
        <v>2000</v>
      </c>
      <c r="AC82" s="115"/>
    </row>
    <row r="83" spans="1:29" ht="14.25" customHeight="1" x14ac:dyDescent="0.25">
      <c r="A83" s="143"/>
      <c r="B83" s="142"/>
      <c r="C83" s="158"/>
      <c r="D83" s="157"/>
      <c r="E83" s="157"/>
      <c r="F83" s="153"/>
      <c r="G83" s="157"/>
      <c r="H83" s="157"/>
      <c r="I83" s="157"/>
      <c r="J83" s="153" t="s">
        <v>212</v>
      </c>
      <c r="K83" s="98">
        <v>133</v>
      </c>
      <c r="L83" s="130"/>
      <c r="M83" s="129">
        <v>3</v>
      </c>
      <c r="N83" s="129">
        <v>14</v>
      </c>
      <c r="O83" s="119">
        <v>6340100000</v>
      </c>
      <c r="P83" s="99">
        <v>0</v>
      </c>
      <c r="Q83" s="128"/>
      <c r="R83" s="127"/>
      <c r="S83" s="87"/>
      <c r="T83" s="87"/>
      <c r="U83" s="87"/>
      <c r="V83" s="87"/>
      <c r="W83" s="126"/>
      <c r="X83" s="125"/>
      <c r="Y83" s="124">
        <f>Y84</f>
        <v>-2000</v>
      </c>
      <c r="Z83" s="124">
        <f>Z84</f>
        <v>0</v>
      </c>
      <c r="AA83" s="124">
        <f>AA84</f>
        <v>2000</v>
      </c>
      <c r="AB83" s="96">
        <f>AB84</f>
        <v>2000</v>
      </c>
      <c r="AC83" s="115"/>
    </row>
    <row r="84" spans="1:29" ht="12.75" customHeight="1" x14ac:dyDescent="0.25">
      <c r="A84" s="143"/>
      <c r="B84" s="142"/>
      <c r="C84" s="158"/>
      <c r="D84" s="157"/>
      <c r="E84" s="157"/>
      <c r="F84" s="153"/>
      <c r="G84" s="157"/>
      <c r="H84" s="157"/>
      <c r="I84" s="157"/>
      <c r="J84" s="153" t="s">
        <v>211</v>
      </c>
      <c r="K84" s="98">
        <v>133</v>
      </c>
      <c r="L84" s="130"/>
      <c r="M84" s="129">
        <v>3</v>
      </c>
      <c r="N84" s="129">
        <v>14</v>
      </c>
      <c r="O84" s="119">
        <v>6340120040</v>
      </c>
      <c r="P84" s="99">
        <v>0</v>
      </c>
      <c r="Q84" s="128"/>
      <c r="R84" s="127"/>
      <c r="S84" s="87"/>
      <c r="T84" s="87"/>
      <c r="U84" s="87"/>
      <c r="V84" s="87"/>
      <c r="W84" s="126"/>
      <c r="X84" s="125"/>
      <c r="Y84" s="124">
        <f>Y85</f>
        <v>-2000</v>
      </c>
      <c r="Z84" s="124">
        <f>Z85</f>
        <v>0</v>
      </c>
      <c r="AA84" s="124">
        <f>AA85</f>
        <v>2000</v>
      </c>
      <c r="AB84" s="96">
        <f>AB85</f>
        <v>2000</v>
      </c>
      <c r="AC84" s="115"/>
    </row>
    <row r="85" spans="1:29" ht="22.5" customHeight="1" x14ac:dyDescent="0.25">
      <c r="A85" s="143"/>
      <c r="B85" s="142"/>
      <c r="C85" s="158"/>
      <c r="D85" s="157"/>
      <c r="E85" s="157"/>
      <c r="F85" s="153"/>
      <c r="G85" s="157"/>
      <c r="H85" s="157"/>
      <c r="I85" s="157"/>
      <c r="J85" s="153" t="s">
        <v>183</v>
      </c>
      <c r="K85" s="98">
        <v>133</v>
      </c>
      <c r="L85" s="130"/>
      <c r="M85" s="129">
        <v>3</v>
      </c>
      <c r="N85" s="129">
        <v>14</v>
      </c>
      <c r="O85" s="119">
        <v>6340120040</v>
      </c>
      <c r="P85" s="99">
        <v>240</v>
      </c>
      <c r="Q85" s="128"/>
      <c r="R85" s="127"/>
      <c r="S85" s="87"/>
      <c r="T85" s="87"/>
      <c r="U85" s="87"/>
      <c r="V85" s="87"/>
      <c r="W85" s="126"/>
      <c r="X85" s="125"/>
      <c r="Y85" s="124">
        <f>Y86</f>
        <v>-2000</v>
      </c>
      <c r="Z85" s="124">
        <f>Z86</f>
        <v>0</v>
      </c>
      <c r="AA85" s="124">
        <f>AA86</f>
        <v>2000</v>
      </c>
      <c r="AB85" s="96">
        <f>AB86</f>
        <v>2000</v>
      </c>
      <c r="AC85" s="115" t="s">
        <v>171</v>
      </c>
    </row>
    <row r="86" spans="1:29" ht="20.25" customHeight="1" x14ac:dyDescent="0.25">
      <c r="A86" s="143"/>
      <c r="B86" s="142"/>
      <c r="C86" s="158"/>
      <c r="D86" s="157"/>
      <c r="E86" s="157"/>
      <c r="F86" s="153"/>
      <c r="G86" s="157"/>
      <c r="H86" s="157"/>
      <c r="I86" s="157"/>
      <c r="J86" s="153" t="s">
        <v>188</v>
      </c>
      <c r="K86" s="98">
        <v>133</v>
      </c>
      <c r="L86" s="130"/>
      <c r="M86" s="129">
        <v>3</v>
      </c>
      <c r="N86" s="129">
        <v>14</v>
      </c>
      <c r="O86" s="119">
        <v>6340120040</v>
      </c>
      <c r="P86" s="99">
        <v>244</v>
      </c>
      <c r="Q86" s="128"/>
      <c r="R86" s="127"/>
      <c r="S86" s="87"/>
      <c r="T86" s="87"/>
      <c r="U86" s="87"/>
      <c r="V86" s="87"/>
      <c r="W86" s="126"/>
      <c r="X86" s="125"/>
      <c r="Y86" s="124">
        <v>-2000</v>
      </c>
      <c r="Z86" s="124">
        <v>0</v>
      </c>
      <c r="AA86" s="124">
        <v>2000</v>
      </c>
      <c r="AB86" s="96">
        <v>2000</v>
      </c>
      <c r="AC86" s="115"/>
    </row>
    <row r="87" spans="1:29" ht="17.25" customHeight="1" x14ac:dyDescent="0.2">
      <c r="A87" s="143"/>
      <c r="B87" s="164" t="s">
        <v>210</v>
      </c>
      <c r="C87" s="164"/>
      <c r="D87" s="164"/>
      <c r="E87" s="164"/>
      <c r="F87" s="164"/>
      <c r="G87" s="164"/>
      <c r="H87" s="164"/>
      <c r="I87" s="164"/>
      <c r="J87" s="163"/>
      <c r="K87" s="98">
        <v>133</v>
      </c>
      <c r="L87" s="130">
        <v>400</v>
      </c>
      <c r="M87" s="129">
        <v>4</v>
      </c>
      <c r="N87" s="129">
        <v>0</v>
      </c>
      <c r="O87" s="119">
        <v>0</v>
      </c>
      <c r="P87" s="99">
        <v>0</v>
      </c>
      <c r="Q87" s="128"/>
      <c r="R87" s="127">
        <v>0</v>
      </c>
      <c r="S87" s="134"/>
      <c r="T87" s="134"/>
      <c r="U87" s="134"/>
      <c r="V87" s="134"/>
      <c r="W87" s="126">
        <v>0</v>
      </c>
      <c r="X87" s="125">
        <v>0</v>
      </c>
      <c r="Y87" s="124">
        <f>Y88</f>
        <v>0</v>
      </c>
      <c r="Z87" s="124">
        <f>Z88+Z97</f>
        <v>1229494.02</v>
      </c>
      <c r="AA87" s="124">
        <f>AA88</f>
        <v>927000</v>
      </c>
      <c r="AB87" s="84">
        <f>AB88</f>
        <v>962000</v>
      </c>
      <c r="AC87" s="115" t="s">
        <v>171</v>
      </c>
    </row>
    <row r="88" spans="1:29" ht="17.25" customHeight="1" x14ac:dyDescent="0.2">
      <c r="A88" s="143"/>
      <c r="B88" s="161"/>
      <c r="C88" s="160"/>
      <c r="D88" s="159"/>
      <c r="E88" s="159"/>
      <c r="F88" s="159"/>
      <c r="G88" s="159"/>
      <c r="H88" s="159"/>
      <c r="I88" s="159"/>
      <c r="J88" s="162" t="s">
        <v>209</v>
      </c>
      <c r="K88" s="98">
        <v>133</v>
      </c>
      <c r="L88" s="130"/>
      <c r="M88" s="129">
        <v>4</v>
      </c>
      <c r="N88" s="129">
        <v>9</v>
      </c>
      <c r="O88" s="119">
        <v>0</v>
      </c>
      <c r="P88" s="99">
        <v>0</v>
      </c>
      <c r="Q88" s="128"/>
      <c r="R88" s="127"/>
      <c r="S88" s="87"/>
      <c r="T88" s="87"/>
      <c r="U88" s="87"/>
      <c r="V88" s="87"/>
      <c r="W88" s="126"/>
      <c r="X88" s="125"/>
      <c r="Y88" s="124">
        <f>Y89</f>
        <v>0</v>
      </c>
      <c r="Z88" s="124">
        <f>Z89</f>
        <v>1129494.02</v>
      </c>
      <c r="AA88" s="124">
        <f>AA91</f>
        <v>927000</v>
      </c>
      <c r="AB88" s="84">
        <f>AB91</f>
        <v>962000</v>
      </c>
      <c r="AC88" s="115" t="s">
        <v>171</v>
      </c>
    </row>
    <row r="89" spans="1:29" ht="40.5" customHeight="1" x14ac:dyDescent="0.2">
      <c r="A89" s="143"/>
      <c r="B89" s="161"/>
      <c r="C89" s="160"/>
      <c r="D89" s="160"/>
      <c r="E89" s="159"/>
      <c r="F89" s="159"/>
      <c r="G89" s="159"/>
      <c r="H89" s="159"/>
      <c r="I89" s="159"/>
      <c r="J89" s="118" t="s">
        <v>177</v>
      </c>
      <c r="K89" s="98">
        <v>133</v>
      </c>
      <c r="L89" s="130"/>
      <c r="M89" s="129">
        <v>4</v>
      </c>
      <c r="N89" s="129">
        <v>9</v>
      </c>
      <c r="O89" s="119">
        <v>6300000000</v>
      </c>
      <c r="P89" s="99">
        <v>0</v>
      </c>
      <c r="Q89" s="128"/>
      <c r="R89" s="127"/>
      <c r="S89" s="87"/>
      <c r="T89" s="87"/>
      <c r="U89" s="87"/>
      <c r="V89" s="87"/>
      <c r="W89" s="126"/>
      <c r="X89" s="125"/>
      <c r="Y89" s="124">
        <f>Y90</f>
        <v>0</v>
      </c>
      <c r="Z89" s="124">
        <f>Z91</f>
        <v>1129494.02</v>
      </c>
      <c r="AA89" s="124">
        <f>AA91</f>
        <v>927000</v>
      </c>
      <c r="AB89" s="84">
        <f>AB91</f>
        <v>962000</v>
      </c>
      <c r="AC89" s="115"/>
    </row>
    <row r="90" spans="1:29" ht="15" customHeight="1" x14ac:dyDescent="0.2">
      <c r="A90" s="143"/>
      <c r="B90" s="161"/>
      <c r="C90" s="160"/>
      <c r="D90" s="160"/>
      <c r="E90" s="159"/>
      <c r="F90" s="159"/>
      <c r="G90" s="159"/>
      <c r="H90" s="159"/>
      <c r="I90" s="159"/>
      <c r="J90" s="118" t="s">
        <v>176</v>
      </c>
      <c r="K90" s="98">
        <v>133</v>
      </c>
      <c r="L90" s="130"/>
      <c r="M90" s="129">
        <v>4</v>
      </c>
      <c r="N90" s="129">
        <v>9</v>
      </c>
      <c r="O90" s="119">
        <v>6340000000</v>
      </c>
      <c r="P90" s="99">
        <v>0</v>
      </c>
      <c r="Q90" s="128"/>
      <c r="R90" s="127"/>
      <c r="S90" s="87"/>
      <c r="T90" s="87"/>
      <c r="U90" s="87"/>
      <c r="V90" s="87"/>
      <c r="W90" s="126"/>
      <c r="X90" s="125"/>
      <c r="Y90" s="124">
        <f>Y91</f>
        <v>0</v>
      </c>
      <c r="Z90" s="124">
        <f>Z91</f>
        <v>1129494.02</v>
      </c>
      <c r="AA90" s="124">
        <f>AA91</f>
        <v>927000</v>
      </c>
      <c r="AB90" s="84">
        <f>AB91</f>
        <v>962000</v>
      </c>
      <c r="AC90" s="115"/>
    </row>
    <row r="91" spans="1:29" ht="24.75" customHeight="1" x14ac:dyDescent="0.25">
      <c r="A91" s="143"/>
      <c r="B91" s="142"/>
      <c r="C91" s="106"/>
      <c r="D91" s="141"/>
      <c r="E91" s="136" t="s">
        <v>208</v>
      </c>
      <c r="F91" s="136"/>
      <c r="G91" s="136"/>
      <c r="H91" s="136"/>
      <c r="I91" s="136"/>
      <c r="J91" s="135"/>
      <c r="K91" s="98">
        <v>133</v>
      </c>
      <c r="L91" s="130">
        <v>409</v>
      </c>
      <c r="M91" s="129">
        <v>4</v>
      </c>
      <c r="N91" s="129">
        <v>9</v>
      </c>
      <c r="O91" s="119">
        <v>6340200000</v>
      </c>
      <c r="P91" s="99">
        <v>0</v>
      </c>
      <c r="Q91" s="128"/>
      <c r="R91" s="127">
        <v>0</v>
      </c>
      <c r="S91" s="134"/>
      <c r="T91" s="134"/>
      <c r="U91" s="134"/>
      <c r="V91" s="134"/>
      <c r="W91" s="126">
        <v>0</v>
      </c>
      <c r="X91" s="125">
        <v>0</v>
      </c>
      <c r="Y91" s="124">
        <f>Y92</f>
        <v>0</v>
      </c>
      <c r="Z91" s="124">
        <f>Z92</f>
        <v>1129494.02</v>
      </c>
      <c r="AA91" s="124">
        <f>AA92</f>
        <v>927000</v>
      </c>
      <c r="AB91" s="96">
        <f>AB92</f>
        <v>962000</v>
      </c>
      <c r="AC91" s="115"/>
    </row>
    <row r="92" spans="1:29" ht="39.75" customHeight="1" x14ac:dyDescent="0.25">
      <c r="A92" s="143"/>
      <c r="B92" s="142"/>
      <c r="C92" s="106"/>
      <c r="D92" s="105"/>
      <c r="E92" s="131"/>
      <c r="F92" s="152" t="s">
        <v>207</v>
      </c>
      <c r="G92" s="151"/>
      <c r="H92" s="151"/>
      <c r="I92" s="151"/>
      <c r="J92" s="150"/>
      <c r="K92" s="98">
        <v>133</v>
      </c>
      <c r="L92" s="130">
        <v>409</v>
      </c>
      <c r="M92" s="129">
        <v>4</v>
      </c>
      <c r="N92" s="129">
        <v>9</v>
      </c>
      <c r="O92" s="119">
        <v>6340295280</v>
      </c>
      <c r="P92" s="99">
        <v>0</v>
      </c>
      <c r="Q92" s="128"/>
      <c r="R92" s="127">
        <v>0</v>
      </c>
      <c r="S92" s="134"/>
      <c r="T92" s="134"/>
      <c r="U92" s="134"/>
      <c r="V92" s="134"/>
      <c r="W92" s="126">
        <v>0</v>
      </c>
      <c r="X92" s="125">
        <v>0</v>
      </c>
      <c r="Y92" s="124">
        <f>Y93</f>
        <v>0</v>
      </c>
      <c r="Z92" s="124">
        <f>Z93</f>
        <v>1129494.02</v>
      </c>
      <c r="AA92" s="124">
        <f>AA93</f>
        <v>927000</v>
      </c>
      <c r="AB92" s="96">
        <f>AB93</f>
        <v>962000</v>
      </c>
      <c r="AC92" s="115"/>
    </row>
    <row r="93" spans="1:29" ht="25.5" customHeight="1" x14ac:dyDescent="0.25">
      <c r="A93" s="143"/>
      <c r="B93" s="142"/>
      <c r="C93" s="106"/>
      <c r="D93" s="105"/>
      <c r="E93" s="131"/>
      <c r="F93" s="131"/>
      <c r="G93" s="103"/>
      <c r="H93" s="103"/>
      <c r="I93" s="103"/>
      <c r="J93" s="149" t="s">
        <v>183</v>
      </c>
      <c r="K93" s="98">
        <v>133</v>
      </c>
      <c r="L93" s="130">
        <v>409</v>
      </c>
      <c r="M93" s="129">
        <v>4</v>
      </c>
      <c r="N93" s="129">
        <v>9</v>
      </c>
      <c r="O93" s="119">
        <v>6340295280</v>
      </c>
      <c r="P93" s="99">
        <v>240</v>
      </c>
      <c r="Q93" s="128"/>
      <c r="R93" s="127"/>
      <c r="S93" s="87"/>
      <c r="T93" s="87"/>
      <c r="U93" s="87"/>
      <c r="V93" s="87"/>
      <c r="W93" s="126"/>
      <c r="X93" s="125"/>
      <c r="Y93" s="124">
        <f>Y94</f>
        <v>0</v>
      </c>
      <c r="Z93" s="124">
        <f>Z94+Z95</f>
        <v>1129494.02</v>
      </c>
      <c r="AA93" s="124">
        <f>AA94+AA95</f>
        <v>927000</v>
      </c>
      <c r="AB93" s="96">
        <f>AB94+AB95</f>
        <v>962000</v>
      </c>
      <c r="AC93" s="115"/>
    </row>
    <row r="94" spans="1:29" ht="15.75" customHeight="1" x14ac:dyDescent="0.25">
      <c r="A94" s="143"/>
      <c r="B94" s="142"/>
      <c r="C94" s="106"/>
      <c r="D94" s="105"/>
      <c r="E94" s="103"/>
      <c r="F94" s="131"/>
      <c r="G94" s="136" t="s">
        <v>188</v>
      </c>
      <c r="H94" s="136"/>
      <c r="I94" s="136"/>
      <c r="J94" s="135"/>
      <c r="K94" s="98">
        <v>133</v>
      </c>
      <c r="L94" s="130">
        <v>409</v>
      </c>
      <c r="M94" s="129">
        <v>4</v>
      </c>
      <c r="N94" s="129">
        <v>9</v>
      </c>
      <c r="O94" s="119">
        <v>6340295280</v>
      </c>
      <c r="P94" s="99">
        <v>244</v>
      </c>
      <c r="Q94" s="128"/>
      <c r="R94" s="127">
        <v>10000</v>
      </c>
      <c r="S94" s="134"/>
      <c r="T94" s="134"/>
      <c r="U94" s="134"/>
      <c r="V94" s="134"/>
      <c r="W94" s="126">
        <v>0</v>
      </c>
      <c r="X94" s="125">
        <v>0</v>
      </c>
      <c r="Y94" s="124">
        <f>Y95</f>
        <v>0</v>
      </c>
      <c r="Z94" s="124">
        <v>799494.02</v>
      </c>
      <c r="AA94" s="124">
        <v>597000</v>
      </c>
      <c r="AB94" s="96">
        <v>632000</v>
      </c>
      <c r="AC94" s="115"/>
    </row>
    <row r="95" spans="1:29" ht="15.75" customHeight="1" x14ac:dyDescent="0.25">
      <c r="A95" s="143"/>
      <c r="B95" s="142"/>
      <c r="C95" s="158"/>
      <c r="D95" s="157"/>
      <c r="E95" s="155"/>
      <c r="F95" s="156"/>
      <c r="G95" s="155"/>
      <c r="H95" s="155"/>
      <c r="I95" s="155"/>
      <c r="J95" s="156" t="s">
        <v>187</v>
      </c>
      <c r="K95" s="98">
        <v>133</v>
      </c>
      <c r="L95" s="130"/>
      <c r="M95" s="129">
        <v>4</v>
      </c>
      <c r="N95" s="129">
        <v>9</v>
      </c>
      <c r="O95" s="119">
        <v>6340295280</v>
      </c>
      <c r="P95" s="99">
        <v>247</v>
      </c>
      <c r="Q95" s="128"/>
      <c r="R95" s="127"/>
      <c r="S95" s="87"/>
      <c r="T95" s="87"/>
      <c r="U95" s="87"/>
      <c r="V95" s="87"/>
      <c r="W95" s="126"/>
      <c r="X95" s="125"/>
      <c r="Y95" s="124">
        <v>0</v>
      </c>
      <c r="Z95" s="124">
        <v>330000</v>
      </c>
      <c r="AA95" s="124">
        <v>330000</v>
      </c>
      <c r="AB95" s="96">
        <v>330000</v>
      </c>
      <c r="AC95" s="115"/>
    </row>
    <row r="96" spans="1:29" ht="15" customHeight="1" x14ac:dyDescent="0.25">
      <c r="A96" s="143"/>
      <c r="B96" s="142"/>
      <c r="C96" s="158"/>
      <c r="D96" s="157"/>
      <c r="E96" s="155"/>
      <c r="F96" s="156"/>
      <c r="G96" s="155"/>
      <c r="H96" s="155"/>
      <c r="I96" s="155"/>
      <c r="J96" s="156" t="s">
        <v>206</v>
      </c>
      <c r="K96" s="98">
        <v>133</v>
      </c>
      <c r="L96" s="130"/>
      <c r="M96" s="129">
        <v>4</v>
      </c>
      <c r="N96" s="129">
        <v>12</v>
      </c>
      <c r="O96" s="119">
        <v>0</v>
      </c>
      <c r="P96" s="99">
        <v>0</v>
      </c>
      <c r="Q96" s="128"/>
      <c r="R96" s="127"/>
      <c r="S96" s="87"/>
      <c r="T96" s="87"/>
      <c r="U96" s="87"/>
      <c r="V96" s="87"/>
      <c r="W96" s="126"/>
      <c r="X96" s="125"/>
      <c r="Y96" s="124">
        <f>Y97</f>
        <v>0</v>
      </c>
      <c r="Z96" s="124">
        <f>Z97</f>
        <v>100000</v>
      </c>
      <c r="AA96" s="124">
        <f>AA97</f>
        <v>0</v>
      </c>
      <c r="AB96" s="96">
        <f>AB97</f>
        <v>0</v>
      </c>
      <c r="AC96" s="115"/>
    </row>
    <row r="97" spans="1:29" ht="50.25" customHeight="1" x14ac:dyDescent="0.25">
      <c r="A97" s="143"/>
      <c r="B97" s="142"/>
      <c r="C97" s="158"/>
      <c r="D97" s="157"/>
      <c r="E97" s="155"/>
      <c r="F97" s="156"/>
      <c r="G97" s="155"/>
      <c r="H97" s="155"/>
      <c r="I97" s="155"/>
      <c r="J97" s="154" t="s">
        <v>205</v>
      </c>
      <c r="K97" s="98">
        <v>133</v>
      </c>
      <c r="L97" s="130"/>
      <c r="M97" s="129">
        <v>4</v>
      </c>
      <c r="N97" s="129">
        <v>12</v>
      </c>
      <c r="O97" s="119">
        <v>6300000000</v>
      </c>
      <c r="P97" s="99">
        <v>0</v>
      </c>
      <c r="Q97" s="128"/>
      <c r="R97" s="127"/>
      <c r="S97" s="87"/>
      <c r="T97" s="87"/>
      <c r="U97" s="87"/>
      <c r="V97" s="87"/>
      <c r="W97" s="126"/>
      <c r="X97" s="125"/>
      <c r="Y97" s="124">
        <f>Y98</f>
        <v>0</v>
      </c>
      <c r="Z97" s="124">
        <f>Z98</f>
        <v>100000</v>
      </c>
      <c r="AA97" s="124">
        <v>0</v>
      </c>
      <c r="AB97" s="96">
        <v>0</v>
      </c>
      <c r="AC97" s="115"/>
    </row>
    <row r="98" spans="1:29" ht="14.25" customHeight="1" x14ac:dyDescent="0.25">
      <c r="A98" s="143"/>
      <c r="B98" s="142"/>
      <c r="C98" s="158"/>
      <c r="D98" s="157"/>
      <c r="E98" s="155"/>
      <c r="F98" s="156"/>
      <c r="G98" s="155"/>
      <c r="H98" s="155"/>
      <c r="I98" s="155"/>
      <c r="J98" s="154" t="s">
        <v>176</v>
      </c>
      <c r="K98" s="98">
        <v>133</v>
      </c>
      <c r="L98" s="130"/>
      <c r="M98" s="129">
        <v>4</v>
      </c>
      <c r="N98" s="129">
        <v>12</v>
      </c>
      <c r="O98" s="119">
        <v>6340000000</v>
      </c>
      <c r="P98" s="99">
        <v>0</v>
      </c>
      <c r="Q98" s="128"/>
      <c r="R98" s="127"/>
      <c r="S98" s="87"/>
      <c r="T98" s="87"/>
      <c r="U98" s="87"/>
      <c r="V98" s="87"/>
      <c r="W98" s="126"/>
      <c r="X98" s="125"/>
      <c r="Y98" s="124">
        <f>Y99</f>
        <v>0</v>
      </c>
      <c r="Z98" s="124">
        <f>Z99</f>
        <v>100000</v>
      </c>
      <c r="AA98" s="124">
        <v>0</v>
      </c>
      <c r="AB98" s="96">
        <v>0</v>
      </c>
      <c r="AC98" s="115"/>
    </row>
    <row r="99" spans="1:29" ht="24.75" customHeight="1" x14ac:dyDescent="0.25">
      <c r="A99" s="143"/>
      <c r="B99" s="142"/>
      <c r="C99" s="158"/>
      <c r="D99" s="157"/>
      <c r="E99" s="155"/>
      <c r="F99" s="156"/>
      <c r="G99" s="155"/>
      <c r="H99" s="155"/>
      <c r="I99" s="155"/>
      <c r="J99" s="154" t="s">
        <v>204</v>
      </c>
      <c r="K99" s="98">
        <v>133</v>
      </c>
      <c r="L99" s="130"/>
      <c r="M99" s="129">
        <v>4</v>
      </c>
      <c r="N99" s="129">
        <v>12</v>
      </c>
      <c r="O99" s="119">
        <v>6340390050</v>
      </c>
      <c r="P99" s="99">
        <v>240</v>
      </c>
      <c r="Q99" s="128"/>
      <c r="R99" s="127"/>
      <c r="S99" s="87"/>
      <c r="T99" s="87"/>
      <c r="U99" s="87"/>
      <c r="V99" s="87"/>
      <c r="W99" s="126"/>
      <c r="X99" s="125"/>
      <c r="Y99" s="124">
        <f>Y100</f>
        <v>0</v>
      </c>
      <c r="Z99" s="124">
        <f>Z100</f>
        <v>100000</v>
      </c>
      <c r="AA99" s="124">
        <v>0</v>
      </c>
      <c r="AB99" s="96">
        <v>0</v>
      </c>
      <c r="AC99" s="115"/>
    </row>
    <row r="100" spans="1:29" ht="48.75" customHeight="1" x14ac:dyDescent="0.25">
      <c r="A100" s="143"/>
      <c r="B100" s="142"/>
      <c r="C100" s="158"/>
      <c r="D100" s="157"/>
      <c r="E100" s="155"/>
      <c r="F100" s="156"/>
      <c r="G100" s="155"/>
      <c r="H100" s="155"/>
      <c r="I100" s="155"/>
      <c r="J100" s="154" t="s">
        <v>203</v>
      </c>
      <c r="K100" s="98">
        <v>133</v>
      </c>
      <c r="L100" s="130"/>
      <c r="M100" s="129">
        <v>4</v>
      </c>
      <c r="N100" s="129">
        <v>12</v>
      </c>
      <c r="O100" s="119">
        <v>6340390050</v>
      </c>
      <c r="P100" s="99">
        <v>244</v>
      </c>
      <c r="Q100" s="128"/>
      <c r="R100" s="127"/>
      <c r="S100" s="87"/>
      <c r="T100" s="87"/>
      <c r="U100" s="87"/>
      <c r="V100" s="87"/>
      <c r="W100" s="126"/>
      <c r="X100" s="125"/>
      <c r="Y100" s="124">
        <v>0</v>
      </c>
      <c r="Z100" s="124">
        <v>100000</v>
      </c>
      <c r="AA100" s="124">
        <v>0</v>
      </c>
      <c r="AB100" s="96">
        <v>0</v>
      </c>
      <c r="AC100" s="115"/>
    </row>
    <row r="101" spans="1:29" ht="14.25" customHeight="1" x14ac:dyDescent="0.25">
      <c r="A101" s="143"/>
      <c r="B101" s="148" t="s">
        <v>202</v>
      </c>
      <c r="C101" s="148"/>
      <c r="D101" s="148"/>
      <c r="E101" s="148"/>
      <c r="F101" s="148"/>
      <c r="G101" s="148"/>
      <c r="H101" s="148"/>
      <c r="I101" s="148"/>
      <c r="J101" s="147"/>
      <c r="K101" s="98">
        <v>133</v>
      </c>
      <c r="L101" s="130">
        <v>500</v>
      </c>
      <c r="M101" s="129">
        <v>5</v>
      </c>
      <c r="N101" s="129">
        <v>0</v>
      </c>
      <c r="O101" s="119">
        <v>0</v>
      </c>
      <c r="P101" s="99">
        <v>0</v>
      </c>
      <c r="Q101" s="128"/>
      <c r="R101" s="127">
        <v>0</v>
      </c>
      <c r="S101" s="134"/>
      <c r="T101" s="134"/>
      <c r="U101" s="134"/>
      <c r="V101" s="134"/>
      <c r="W101" s="126">
        <v>0</v>
      </c>
      <c r="X101" s="125">
        <v>0</v>
      </c>
      <c r="Y101" s="124">
        <f>Y102</f>
        <v>141857.60000000001</v>
      </c>
      <c r="Z101" s="124">
        <f>Z102</f>
        <v>246247.6</v>
      </c>
      <c r="AA101" s="124">
        <f>AA102</f>
        <v>0</v>
      </c>
      <c r="AB101" s="96">
        <f>AB102</f>
        <v>11527</v>
      </c>
      <c r="AC101" s="115" t="s">
        <v>171</v>
      </c>
    </row>
    <row r="102" spans="1:29" ht="12.75" customHeight="1" x14ac:dyDescent="0.25">
      <c r="A102" s="143"/>
      <c r="B102" s="142"/>
      <c r="C102" s="144"/>
      <c r="D102" s="146" t="s">
        <v>201</v>
      </c>
      <c r="E102" s="146"/>
      <c r="F102" s="146"/>
      <c r="G102" s="146"/>
      <c r="H102" s="146"/>
      <c r="I102" s="146"/>
      <c r="J102" s="145"/>
      <c r="K102" s="98">
        <v>133</v>
      </c>
      <c r="L102" s="130">
        <v>503</v>
      </c>
      <c r="M102" s="129">
        <v>5</v>
      </c>
      <c r="N102" s="129">
        <v>3</v>
      </c>
      <c r="O102" s="119">
        <v>0</v>
      </c>
      <c r="P102" s="99">
        <v>0</v>
      </c>
      <c r="Q102" s="128"/>
      <c r="R102" s="127">
        <v>0</v>
      </c>
      <c r="S102" s="134"/>
      <c r="T102" s="134"/>
      <c r="U102" s="134"/>
      <c r="V102" s="134"/>
      <c r="W102" s="126">
        <v>0</v>
      </c>
      <c r="X102" s="125">
        <v>0</v>
      </c>
      <c r="Y102" s="124">
        <f>Y103</f>
        <v>141857.60000000001</v>
      </c>
      <c r="Z102" s="124">
        <f>Z105</f>
        <v>246247.6</v>
      </c>
      <c r="AA102" s="124">
        <f>AA105</f>
        <v>0</v>
      </c>
      <c r="AB102" s="96">
        <f>AB105</f>
        <v>11527</v>
      </c>
      <c r="AC102" s="115"/>
    </row>
    <row r="103" spans="1:29" ht="39" customHeight="1" x14ac:dyDescent="0.25">
      <c r="A103" s="143"/>
      <c r="B103" s="142"/>
      <c r="C103" s="144"/>
      <c r="D103" s="105"/>
      <c r="E103" s="141"/>
      <c r="F103" s="141"/>
      <c r="G103" s="153"/>
      <c r="H103" s="153"/>
      <c r="I103" s="153"/>
      <c r="J103" s="118" t="s">
        <v>200</v>
      </c>
      <c r="K103" s="98">
        <v>133</v>
      </c>
      <c r="L103" s="130"/>
      <c r="M103" s="129">
        <v>5</v>
      </c>
      <c r="N103" s="129">
        <v>3</v>
      </c>
      <c r="O103" s="119">
        <v>6300000000</v>
      </c>
      <c r="P103" s="99">
        <v>0</v>
      </c>
      <c r="Q103" s="128"/>
      <c r="R103" s="127"/>
      <c r="S103" s="87"/>
      <c r="T103" s="87"/>
      <c r="U103" s="87"/>
      <c r="V103" s="87"/>
      <c r="W103" s="126"/>
      <c r="X103" s="125"/>
      <c r="Y103" s="124">
        <f>Y104</f>
        <v>141857.60000000001</v>
      </c>
      <c r="Z103" s="124">
        <f>Z105</f>
        <v>246247.6</v>
      </c>
      <c r="AA103" s="124">
        <f>AA105</f>
        <v>0</v>
      </c>
      <c r="AB103" s="96">
        <f>AB105</f>
        <v>11527</v>
      </c>
      <c r="AC103" s="115"/>
    </row>
    <row r="104" spans="1:29" ht="13.5" customHeight="1" x14ac:dyDescent="0.25">
      <c r="A104" s="143"/>
      <c r="B104" s="142"/>
      <c r="C104" s="144"/>
      <c r="D104" s="105"/>
      <c r="E104" s="141"/>
      <c r="F104" s="141"/>
      <c r="G104" s="153"/>
      <c r="H104" s="153"/>
      <c r="I104" s="153"/>
      <c r="J104" s="118" t="s">
        <v>176</v>
      </c>
      <c r="K104" s="98">
        <v>133</v>
      </c>
      <c r="L104" s="130"/>
      <c r="M104" s="129">
        <v>5</v>
      </c>
      <c r="N104" s="129">
        <v>3</v>
      </c>
      <c r="O104" s="119">
        <v>6340000000</v>
      </c>
      <c r="P104" s="99">
        <v>0</v>
      </c>
      <c r="Q104" s="128"/>
      <c r="R104" s="127"/>
      <c r="S104" s="87"/>
      <c r="T104" s="87"/>
      <c r="U104" s="87"/>
      <c r="V104" s="87"/>
      <c r="W104" s="126"/>
      <c r="X104" s="125"/>
      <c r="Y104" s="124">
        <f>Y105</f>
        <v>141857.60000000001</v>
      </c>
      <c r="Z104" s="124">
        <f>Z105</f>
        <v>246247.6</v>
      </c>
      <c r="AA104" s="124">
        <f>AA105</f>
        <v>0</v>
      </c>
      <c r="AB104" s="96">
        <f>AB105</f>
        <v>11527</v>
      </c>
      <c r="AC104" s="115"/>
    </row>
    <row r="105" spans="1:29" ht="26.25" customHeight="1" x14ac:dyDescent="0.25">
      <c r="A105" s="143"/>
      <c r="B105" s="142"/>
      <c r="C105" s="106"/>
      <c r="D105" s="105"/>
      <c r="E105" s="141"/>
      <c r="F105" s="152" t="s">
        <v>199</v>
      </c>
      <c r="G105" s="151"/>
      <c r="H105" s="151"/>
      <c r="I105" s="151"/>
      <c r="J105" s="150"/>
      <c r="K105" s="98">
        <v>133</v>
      </c>
      <c r="L105" s="130">
        <v>503</v>
      </c>
      <c r="M105" s="129">
        <v>5</v>
      </c>
      <c r="N105" s="129">
        <v>3</v>
      </c>
      <c r="O105" s="119">
        <v>6340300000</v>
      </c>
      <c r="P105" s="99">
        <v>0</v>
      </c>
      <c r="Q105" s="128"/>
      <c r="R105" s="127">
        <v>0</v>
      </c>
      <c r="S105" s="134"/>
      <c r="T105" s="134"/>
      <c r="U105" s="134"/>
      <c r="V105" s="134"/>
      <c r="W105" s="126">
        <v>0</v>
      </c>
      <c r="X105" s="125">
        <v>0</v>
      </c>
      <c r="Y105" s="124">
        <f>Y106</f>
        <v>141857.60000000001</v>
      </c>
      <c r="Z105" s="124">
        <f>Z106</f>
        <v>246247.6</v>
      </c>
      <c r="AA105" s="124">
        <f>AA106</f>
        <v>0</v>
      </c>
      <c r="AB105" s="96">
        <f>AB106</f>
        <v>11527</v>
      </c>
      <c r="AC105" s="115"/>
    </row>
    <row r="106" spans="1:29" ht="26.25" customHeight="1" x14ac:dyDescent="0.25">
      <c r="A106" s="143"/>
      <c r="B106" s="142"/>
      <c r="C106" s="106"/>
      <c r="D106" s="105"/>
      <c r="E106" s="141"/>
      <c r="F106" s="131"/>
      <c r="G106" s="103"/>
      <c r="H106" s="103"/>
      <c r="I106" s="103"/>
      <c r="J106" s="149" t="s">
        <v>198</v>
      </c>
      <c r="K106" s="98">
        <v>133</v>
      </c>
      <c r="L106" s="130"/>
      <c r="M106" s="129">
        <v>5</v>
      </c>
      <c r="N106" s="129">
        <v>3</v>
      </c>
      <c r="O106" s="119">
        <v>6340395310</v>
      </c>
      <c r="P106" s="99">
        <v>0</v>
      </c>
      <c r="Q106" s="128"/>
      <c r="R106" s="127"/>
      <c r="S106" s="87"/>
      <c r="T106" s="87"/>
      <c r="U106" s="87"/>
      <c r="V106" s="87"/>
      <c r="W106" s="126"/>
      <c r="X106" s="125"/>
      <c r="Y106" s="124">
        <f>Y107</f>
        <v>141857.60000000001</v>
      </c>
      <c r="Z106" s="124">
        <f>Z107</f>
        <v>246247.6</v>
      </c>
      <c r="AA106" s="124">
        <f>AA107</f>
        <v>0</v>
      </c>
      <c r="AB106" s="96">
        <f>AB107</f>
        <v>11527</v>
      </c>
      <c r="AC106" s="115"/>
    </row>
    <row r="107" spans="1:29" ht="25.5" customHeight="1" x14ac:dyDescent="0.25">
      <c r="A107" s="143"/>
      <c r="B107" s="142"/>
      <c r="C107" s="106"/>
      <c r="D107" s="105"/>
      <c r="E107" s="141"/>
      <c r="F107" s="131"/>
      <c r="G107" s="103"/>
      <c r="H107" s="103"/>
      <c r="I107" s="103"/>
      <c r="J107" s="131" t="s">
        <v>189</v>
      </c>
      <c r="K107" s="98">
        <v>133</v>
      </c>
      <c r="L107" s="130">
        <v>503</v>
      </c>
      <c r="M107" s="129">
        <v>5</v>
      </c>
      <c r="N107" s="129">
        <v>3</v>
      </c>
      <c r="O107" s="119">
        <v>6340395310</v>
      </c>
      <c r="P107" s="99">
        <v>240</v>
      </c>
      <c r="Q107" s="128"/>
      <c r="R107" s="127"/>
      <c r="S107" s="87"/>
      <c r="T107" s="87"/>
      <c r="U107" s="87"/>
      <c r="V107" s="87"/>
      <c r="W107" s="126"/>
      <c r="X107" s="125"/>
      <c r="Y107" s="124">
        <f>Y108</f>
        <v>141857.60000000001</v>
      </c>
      <c r="Z107" s="124">
        <f>Z108</f>
        <v>246247.6</v>
      </c>
      <c r="AA107" s="124">
        <f>AA108</f>
        <v>0</v>
      </c>
      <c r="AB107" s="96">
        <f>AB108</f>
        <v>11527</v>
      </c>
      <c r="AC107" s="115" t="s">
        <v>171</v>
      </c>
    </row>
    <row r="108" spans="1:29" ht="14.25" customHeight="1" x14ac:dyDescent="0.25">
      <c r="A108" s="143"/>
      <c r="B108" s="142"/>
      <c r="C108" s="106"/>
      <c r="D108" s="105"/>
      <c r="E108" s="105"/>
      <c r="F108" s="131"/>
      <c r="G108" s="136" t="s">
        <v>188</v>
      </c>
      <c r="H108" s="136"/>
      <c r="I108" s="136"/>
      <c r="J108" s="135"/>
      <c r="K108" s="98">
        <v>133</v>
      </c>
      <c r="L108" s="130">
        <v>503</v>
      </c>
      <c r="M108" s="129">
        <v>5</v>
      </c>
      <c r="N108" s="129">
        <v>3</v>
      </c>
      <c r="O108" s="119">
        <v>6340395310</v>
      </c>
      <c r="P108" s="99">
        <v>244</v>
      </c>
      <c r="Q108" s="128"/>
      <c r="R108" s="127">
        <v>10000</v>
      </c>
      <c r="S108" s="134"/>
      <c r="T108" s="134"/>
      <c r="U108" s="134"/>
      <c r="V108" s="134"/>
      <c r="W108" s="126">
        <v>0</v>
      </c>
      <c r="X108" s="125">
        <v>0</v>
      </c>
      <c r="Y108" s="124">
        <v>141857.60000000001</v>
      </c>
      <c r="Z108" s="124">
        <v>246247.6</v>
      </c>
      <c r="AA108" s="124">
        <v>0</v>
      </c>
      <c r="AB108" s="96">
        <v>11527</v>
      </c>
      <c r="AC108" s="115" t="s">
        <v>171</v>
      </c>
    </row>
    <row r="109" spans="1:29" ht="14.25" customHeight="1" x14ac:dyDescent="0.2">
      <c r="A109" s="143"/>
      <c r="B109" s="148" t="s">
        <v>197</v>
      </c>
      <c r="C109" s="148"/>
      <c r="D109" s="148"/>
      <c r="E109" s="148"/>
      <c r="F109" s="148"/>
      <c r="G109" s="148"/>
      <c r="H109" s="148"/>
      <c r="I109" s="148"/>
      <c r="J109" s="147"/>
      <c r="K109" s="98">
        <v>133</v>
      </c>
      <c r="L109" s="130">
        <v>800</v>
      </c>
      <c r="M109" s="129">
        <v>8</v>
      </c>
      <c r="N109" s="129">
        <v>0</v>
      </c>
      <c r="O109" s="119">
        <v>0</v>
      </c>
      <c r="P109" s="99">
        <v>0</v>
      </c>
      <c r="Q109" s="128"/>
      <c r="R109" s="127">
        <v>0</v>
      </c>
      <c r="S109" s="134"/>
      <c r="T109" s="134"/>
      <c r="U109" s="134"/>
      <c r="V109" s="134"/>
      <c r="W109" s="126">
        <v>0</v>
      </c>
      <c r="X109" s="125">
        <v>0</v>
      </c>
      <c r="Y109" s="124">
        <f>Y110</f>
        <v>375295.48</v>
      </c>
      <c r="Z109" s="124">
        <f>Z110</f>
        <v>4466524.1500000004</v>
      </c>
      <c r="AA109" s="124">
        <f>AA110</f>
        <v>3173800</v>
      </c>
      <c r="AB109" s="84">
        <f>AB110</f>
        <v>3173800</v>
      </c>
      <c r="AC109" s="115" t="s">
        <v>171</v>
      </c>
    </row>
    <row r="110" spans="1:29" ht="15.75" customHeight="1" x14ac:dyDescent="0.2">
      <c r="A110" s="143"/>
      <c r="B110" s="142"/>
      <c r="C110" s="144"/>
      <c r="D110" s="146" t="s">
        <v>196</v>
      </c>
      <c r="E110" s="146"/>
      <c r="F110" s="146"/>
      <c r="G110" s="146"/>
      <c r="H110" s="146"/>
      <c r="I110" s="146"/>
      <c r="J110" s="145"/>
      <c r="K110" s="98">
        <v>133</v>
      </c>
      <c r="L110" s="130">
        <v>801</v>
      </c>
      <c r="M110" s="129">
        <v>8</v>
      </c>
      <c r="N110" s="129">
        <v>1</v>
      </c>
      <c r="O110" s="119">
        <v>0</v>
      </c>
      <c r="P110" s="99">
        <v>0</v>
      </c>
      <c r="Q110" s="128"/>
      <c r="R110" s="127">
        <v>0</v>
      </c>
      <c r="S110" s="134"/>
      <c r="T110" s="134"/>
      <c r="U110" s="134"/>
      <c r="V110" s="134"/>
      <c r="W110" s="126">
        <v>0</v>
      </c>
      <c r="X110" s="125">
        <v>0</v>
      </c>
      <c r="Y110" s="124">
        <f>Y111</f>
        <v>375295.48</v>
      </c>
      <c r="Z110" s="124">
        <f>Z113+Z122</f>
        <v>4466524.1500000004</v>
      </c>
      <c r="AA110" s="124">
        <f>AA113</f>
        <v>3173800</v>
      </c>
      <c r="AB110" s="84">
        <f>AB113</f>
        <v>3173800</v>
      </c>
      <c r="AC110" s="115"/>
    </row>
    <row r="111" spans="1:29" ht="39.75" customHeight="1" x14ac:dyDescent="0.2">
      <c r="A111" s="143"/>
      <c r="B111" s="142"/>
      <c r="C111" s="144"/>
      <c r="D111" s="105"/>
      <c r="E111" s="141"/>
      <c r="F111" s="105"/>
      <c r="G111" s="105"/>
      <c r="H111" s="105"/>
      <c r="I111" s="105"/>
      <c r="J111" s="118" t="s">
        <v>195</v>
      </c>
      <c r="K111" s="98">
        <v>133</v>
      </c>
      <c r="L111" s="130"/>
      <c r="M111" s="129">
        <v>8</v>
      </c>
      <c r="N111" s="129">
        <v>1</v>
      </c>
      <c r="O111" s="119">
        <v>6300000000</v>
      </c>
      <c r="P111" s="99">
        <v>0</v>
      </c>
      <c r="Q111" s="128"/>
      <c r="R111" s="127"/>
      <c r="S111" s="87"/>
      <c r="T111" s="87"/>
      <c r="U111" s="87"/>
      <c r="V111" s="87"/>
      <c r="W111" s="126"/>
      <c r="X111" s="125"/>
      <c r="Y111" s="124">
        <f>Y112</f>
        <v>375295.48</v>
      </c>
      <c r="Z111" s="124">
        <f>Z113</f>
        <v>4036524.15</v>
      </c>
      <c r="AA111" s="124">
        <f>AA113</f>
        <v>3173800</v>
      </c>
      <c r="AB111" s="84">
        <f>AB113</f>
        <v>3173800</v>
      </c>
      <c r="AC111" s="115"/>
    </row>
    <row r="112" spans="1:29" ht="14.25" customHeight="1" x14ac:dyDescent="0.2">
      <c r="A112" s="143"/>
      <c r="B112" s="142"/>
      <c r="C112" s="144"/>
      <c r="D112" s="105"/>
      <c r="E112" s="141"/>
      <c r="F112" s="105"/>
      <c r="G112" s="105"/>
      <c r="H112" s="105"/>
      <c r="I112" s="105"/>
      <c r="J112" s="118" t="s">
        <v>176</v>
      </c>
      <c r="K112" s="98">
        <v>133</v>
      </c>
      <c r="L112" s="130"/>
      <c r="M112" s="129">
        <v>8</v>
      </c>
      <c r="N112" s="129">
        <v>1</v>
      </c>
      <c r="O112" s="119">
        <v>6340000000</v>
      </c>
      <c r="P112" s="99">
        <v>0</v>
      </c>
      <c r="Q112" s="128"/>
      <c r="R112" s="127"/>
      <c r="S112" s="87"/>
      <c r="T112" s="87"/>
      <c r="U112" s="87"/>
      <c r="V112" s="87"/>
      <c r="W112" s="126"/>
      <c r="X112" s="125"/>
      <c r="Y112" s="124">
        <f>Y113</f>
        <v>375295.48</v>
      </c>
      <c r="Z112" s="124">
        <f>Z113</f>
        <v>4036524.15</v>
      </c>
      <c r="AA112" s="124">
        <f>AA113</f>
        <v>3173800</v>
      </c>
      <c r="AB112" s="84">
        <f>AB113</f>
        <v>3173800</v>
      </c>
      <c r="AC112" s="115"/>
    </row>
    <row r="113" spans="1:29" ht="16.5" customHeight="1" x14ac:dyDescent="0.25">
      <c r="A113" s="143"/>
      <c r="B113" s="142"/>
      <c r="C113" s="106"/>
      <c r="D113" s="105"/>
      <c r="E113" s="141"/>
      <c r="F113" s="136" t="s">
        <v>194</v>
      </c>
      <c r="G113" s="136"/>
      <c r="H113" s="136"/>
      <c r="I113" s="136"/>
      <c r="J113" s="135"/>
      <c r="K113" s="98">
        <v>133</v>
      </c>
      <c r="L113" s="130">
        <v>801</v>
      </c>
      <c r="M113" s="129">
        <v>8</v>
      </c>
      <c r="N113" s="129">
        <v>1</v>
      </c>
      <c r="O113" s="119">
        <v>6340400000</v>
      </c>
      <c r="P113" s="99">
        <v>0</v>
      </c>
      <c r="Q113" s="128"/>
      <c r="R113" s="127">
        <v>0</v>
      </c>
      <c r="S113" s="134"/>
      <c r="T113" s="134"/>
      <c r="U113" s="134"/>
      <c r="V113" s="134"/>
      <c r="W113" s="126">
        <v>0</v>
      </c>
      <c r="X113" s="125">
        <v>0</v>
      </c>
      <c r="Y113" s="124">
        <f>Y116+Y122</f>
        <v>375295.48</v>
      </c>
      <c r="Z113" s="124">
        <f>Z114+Z116+Z120</f>
        <v>4036524.15</v>
      </c>
      <c r="AA113" s="124">
        <f>AA114+AA116</f>
        <v>3173800</v>
      </c>
      <c r="AB113" s="96">
        <f>AB114+AB116</f>
        <v>3173800</v>
      </c>
      <c r="AC113" s="115" t="s">
        <v>171</v>
      </c>
    </row>
    <row r="114" spans="1:29" ht="70.5" customHeight="1" x14ac:dyDescent="0.2">
      <c r="A114" s="143"/>
      <c r="B114" s="142"/>
      <c r="C114" s="106"/>
      <c r="D114" s="105"/>
      <c r="E114" s="141"/>
      <c r="F114" s="131"/>
      <c r="G114" s="103"/>
      <c r="H114" s="103"/>
      <c r="I114" s="103"/>
      <c r="J114" s="131" t="s">
        <v>193</v>
      </c>
      <c r="K114" s="98">
        <v>133</v>
      </c>
      <c r="L114" s="130">
        <v>801</v>
      </c>
      <c r="M114" s="129">
        <v>8</v>
      </c>
      <c r="N114" s="129">
        <v>1</v>
      </c>
      <c r="O114" s="119" t="str">
        <f>O115</f>
        <v>63404Т0080</v>
      </c>
      <c r="P114" s="99">
        <v>0</v>
      </c>
      <c r="Q114" s="128"/>
      <c r="R114" s="127"/>
      <c r="S114" s="87"/>
      <c r="T114" s="87"/>
      <c r="U114" s="87"/>
      <c r="V114" s="87"/>
      <c r="W114" s="126"/>
      <c r="X114" s="125"/>
      <c r="Y114" s="124">
        <f>Y115</f>
        <v>0</v>
      </c>
      <c r="Z114" s="124">
        <f>Z115</f>
        <v>2589700</v>
      </c>
      <c r="AA114" s="124">
        <f>AA115</f>
        <v>3173800</v>
      </c>
      <c r="AB114" s="85">
        <f>AB115</f>
        <v>3173800</v>
      </c>
      <c r="AC114" s="115"/>
    </row>
    <row r="115" spans="1:29" ht="13.5" customHeight="1" x14ac:dyDescent="0.25">
      <c r="A115" s="143"/>
      <c r="B115" s="142"/>
      <c r="C115" s="106"/>
      <c r="D115" s="105"/>
      <c r="E115" s="105"/>
      <c r="F115" s="131"/>
      <c r="G115" s="136" t="s">
        <v>163</v>
      </c>
      <c r="H115" s="136"/>
      <c r="I115" s="136"/>
      <c r="J115" s="135"/>
      <c r="K115" s="98">
        <v>133</v>
      </c>
      <c r="L115" s="130">
        <v>801</v>
      </c>
      <c r="M115" s="129">
        <v>8</v>
      </c>
      <c r="N115" s="129">
        <v>1</v>
      </c>
      <c r="O115" s="119" t="s">
        <v>192</v>
      </c>
      <c r="P115" s="99" t="s">
        <v>191</v>
      </c>
      <c r="Q115" s="128"/>
      <c r="R115" s="127">
        <v>10000</v>
      </c>
      <c r="S115" s="134"/>
      <c r="T115" s="134"/>
      <c r="U115" s="134"/>
      <c r="V115" s="134"/>
      <c r="W115" s="126">
        <v>0</v>
      </c>
      <c r="X115" s="125">
        <v>0</v>
      </c>
      <c r="Y115" s="124">
        <v>0</v>
      </c>
      <c r="Z115" s="124">
        <v>2589700</v>
      </c>
      <c r="AA115" s="124">
        <v>3173800</v>
      </c>
      <c r="AB115" s="96">
        <v>3173800</v>
      </c>
      <c r="AC115" s="115" t="s">
        <v>171</v>
      </c>
    </row>
    <row r="116" spans="1:29" ht="27.75" customHeight="1" x14ac:dyDescent="0.2">
      <c r="A116" s="143"/>
      <c r="B116" s="142"/>
      <c r="C116" s="106"/>
      <c r="D116" s="105"/>
      <c r="E116" s="141"/>
      <c r="F116" s="131"/>
      <c r="G116" s="103"/>
      <c r="H116" s="103"/>
      <c r="I116" s="103"/>
      <c r="J116" s="131" t="s">
        <v>190</v>
      </c>
      <c r="K116" s="98">
        <v>133</v>
      </c>
      <c r="L116" s="130">
        <v>801</v>
      </c>
      <c r="M116" s="129">
        <v>8</v>
      </c>
      <c r="N116" s="129">
        <v>1</v>
      </c>
      <c r="O116" s="119">
        <v>6340495220</v>
      </c>
      <c r="P116" s="99">
        <v>0</v>
      </c>
      <c r="Q116" s="128"/>
      <c r="R116" s="127"/>
      <c r="S116" s="87"/>
      <c r="T116" s="87"/>
      <c r="U116" s="87"/>
      <c r="V116" s="87"/>
      <c r="W116" s="126"/>
      <c r="X116" s="125"/>
      <c r="Y116" s="124">
        <f>Y117</f>
        <v>-54704.520000000004</v>
      </c>
      <c r="Z116" s="124">
        <f>Z117</f>
        <v>722524.15</v>
      </c>
      <c r="AA116" s="124">
        <f>AA117</f>
        <v>0</v>
      </c>
      <c r="AB116" s="85">
        <f>AB117</f>
        <v>0</v>
      </c>
      <c r="AC116" s="115"/>
    </row>
    <row r="117" spans="1:29" ht="25.5" customHeight="1" x14ac:dyDescent="0.25">
      <c r="A117" s="143"/>
      <c r="B117" s="142"/>
      <c r="C117" s="106"/>
      <c r="D117" s="105"/>
      <c r="E117" s="141"/>
      <c r="F117" s="136" t="s">
        <v>189</v>
      </c>
      <c r="G117" s="136"/>
      <c r="H117" s="136"/>
      <c r="I117" s="136"/>
      <c r="J117" s="135"/>
      <c r="K117" s="98">
        <v>133</v>
      </c>
      <c r="L117" s="130">
        <v>801</v>
      </c>
      <c r="M117" s="129">
        <v>8</v>
      </c>
      <c r="N117" s="129">
        <v>1</v>
      </c>
      <c r="O117" s="119">
        <v>6340495220</v>
      </c>
      <c r="P117" s="99">
        <v>240</v>
      </c>
      <c r="Q117" s="128"/>
      <c r="R117" s="127">
        <v>0</v>
      </c>
      <c r="S117" s="134"/>
      <c r="T117" s="134"/>
      <c r="U117" s="134"/>
      <c r="V117" s="134"/>
      <c r="W117" s="126">
        <v>0</v>
      </c>
      <c r="X117" s="125">
        <v>0</v>
      </c>
      <c r="Y117" s="124">
        <f>Y118+Y119</f>
        <v>-54704.520000000004</v>
      </c>
      <c r="Z117" s="124">
        <f>Z118+Z119</f>
        <v>722524.15</v>
      </c>
      <c r="AA117" s="124">
        <f>AA118+AA119</f>
        <v>0</v>
      </c>
      <c r="AB117" s="96">
        <f>AB118+AB119</f>
        <v>0</v>
      </c>
      <c r="AC117" s="115"/>
    </row>
    <row r="118" spans="1:29" ht="17.25" customHeight="1" thickBot="1" x14ac:dyDescent="0.3">
      <c r="A118" s="117"/>
      <c r="B118" s="140"/>
      <c r="C118" s="139"/>
      <c r="D118" s="138"/>
      <c r="E118" s="138"/>
      <c r="F118" s="137"/>
      <c r="G118" s="136" t="s">
        <v>188</v>
      </c>
      <c r="H118" s="136"/>
      <c r="I118" s="136"/>
      <c r="J118" s="135"/>
      <c r="K118" s="98">
        <v>133</v>
      </c>
      <c r="L118" s="130">
        <v>801</v>
      </c>
      <c r="M118" s="129">
        <v>8</v>
      </c>
      <c r="N118" s="129">
        <v>1</v>
      </c>
      <c r="O118" s="119">
        <v>6340495220</v>
      </c>
      <c r="P118" s="99">
        <v>244</v>
      </c>
      <c r="Q118" s="128"/>
      <c r="R118" s="127">
        <v>10000</v>
      </c>
      <c r="S118" s="134"/>
      <c r="T118" s="134"/>
      <c r="U118" s="134"/>
      <c r="V118" s="134"/>
      <c r="W118" s="126">
        <v>0</v>
      </c>
      <c r="X118" s="125">
        <v>0</v>
      </c>
      <c r="Y118" s="124">
        <v>-55528.51</v>
      </c>
      <c r="Z118" s="124">
        <v>414191.02</v>
      </c>
      <c r="AA118" s="124">
        <v>0</v>
      </c>
      <c r="AB118" s="96">
        <v>0</v>
      </c>
      <c r="AC118" s="115"/>
    </row>
    <row r="119" spans="1:29" ht="13.5" customHeight="1" thickBot="1" x14ac:dyDescent="0.3">
      <c r="A119" s="117"/>
      <c r="B119" s="122"/>
      <c r="C119" s="121"/>
      <c r="D119" s="120"/>
      <c r="E119" s="120"/>
      <c r="F119" s="133"/>
      <c r="G119" s="132"/>
      <c r="H119" s="132"/>
      <c r="I119" s="132"/>
      <c r="J119" s="131" t="s">
        <v>187</v>
      </c>
      <c r="K119" s="98">
        <v>133</v>
      </c>
      <c r="L119" s="130"/>
      <c r="M119" s="129">
        <v>8</v>
      </c>
      <c r="N119" s="129">
        <v>1</v>
      </c>
      <c r="O119" s="119">
        <v>6340495220</v>
      </c>
      <c r="P119" s="99">
        <v>247</v>
      </c>
      <c r="Q119" s="128"/>
      <c r="R119" s="127"/>
      <c r="S119" s="87"/>
      <c r="T119" s="87"/>
      <c r="U119" s="87"/>
      <c r="V119" s="87"/>
      <c r="W119" s="126"/>
      <c r="X119" s="125"/>
      <c r="Y119" s="124">
        <v>823.99</v>
      </c>
      <c r="Z119" s="124">
        <v>308333.13</v>
      </c>
      <c r="AA119" s="124">
        <v>0</v>
      </c>
      <c r="AB119" s="96">
        <v>0</v>
      </c>
      <c r="AC119" s="115"/>
    </row>
    <row r="120" spans="1:29" ht="42.75" customHeight="1" thickBot="1" x14ac:dyDescent="0.3">
      <c r="A120" s="117"/>
      <c r="B120" s="122"/>
      <c r="C120" s="121"/>
      <c r="D120" s="120"/>
      <c r="E120" s="120"/>
      <c r="F120" s="133"/>
      <c r="G120" s="132"/>
      <c r="H120" s="132"/>
      <c r="I120" s="132"/>
      <c r="J120" s="131" t="s">
        <v>186</v>
      </c>
      <c r="K120" s="98">
        <v>133</v>
      </c>
      <c r="L120" s="130"/>
      <c r="M120" s="129">
        <v>8</v>
      </c>
      <c r="N120" s="129">
        <v>1</v>
      </c>
      <c r="O120" s="119" t="str">
        <f>O121</f>
        <v>63404Т0090</v>
      </c>
      <c r="P120" s="99">
        <v>0</v>
      </c>
      <c r="Q120" s="128"/>
      <c r="R120" s="127"/>
      <c r="S120" s="87"/>
      <c r="T120" s="87"/>
      <c r="U120" s="87"/>
      <c r="V120" s="87"/>
      <c r="W120" s="126"/>
      <c r="X120" s="125"/>
      <c r="Y120" s="124">
        <f>Y121</f>
        <v>0</v>
      </c>
      <c r="Z120" s="124">
        <f>Z121</f>
        <v>724300</v>
      </c>
      <c r="AA120" s="124">
        <f>AA121</f>
        <v>0</v>
      </c>
      <c r="AB120" s="96">
        <f>AB121</f>
        <v>0</v>
      </c>
      <c r="AC120" s="115"/>
    </row>
    <row r="121" spans="1:29" ht="16.5" customHeight="1" thickBot="1" x14ac:dyDescent="0.3">
      <c r="A121" s="117"/>
      <c r="B121" s="122"/>
      <c r="C121" s="121"/>
      <c r="D121" s="120"/>
      <c r="E121" s="120"/>
      <c r="F121" s="133"/>
      <c r="G121" s="132"/>
      <c r="H121" s="132"/>
      <c r="I121" s="132"/>
      <c r="J121" s="131" t="s">
        <v>163</v>
      </c>
      <c r="K121" s="98">
        <v>133</v>
      </c>
      <c r="L121" s="130"/>
      <c r="M121" s="129">
        <v>8</v>
      </c>
      <c r="N121" s="129">
        <v>1</v>
      </c>
      <c r="O121" s="119" t="s">
        <v>185</v>
      </c>
      <c r="P121" s="99">
        <v>540</v>
      </c>
      <c r="Q121" s="128"/>
      <c r="R121" s="127"/>
      <c r="S121" s="87"/>
      <c r="T121" s="87"/>
      <c r="U121" s="87"/>
      <c r="V121" s="87"/>
      <c r="W121" s="126"/>
      <c r="X121" s="125"/>
      <c r="Y121" s="124">
        <v>0</v>
      </c>
      <c r="Z121" s="124">
        <v>724300</v>
      </c>
      <c r="AA121" s="124">
        <v>0</v>
      </c>
      <c r="AB121" s="96">
        <v>0</v>
      </c>
      <c r="AC121" s="115"/>
    </row>
    <row r="122" spans="1:29" ht="14.25" customHeight="1" thickBot="1" x14ac:dyDescent="0.3">
      <c r="A122" s="117"/>
      <c r="B122" s="122"/>
      <c r="C122" s="121"/>
      <c r="D122" s="120"/>
      <c r="E122" s="120"/>
      <c r="F122" s="133"/>
      <c r="G122" s="132"/>
      <c r="H122" s="132"/>
      <c r="I122" s="132"/>
      <c r="J122" s="131" t="s">
        <v>184</v>
      </c>
      <c r="K122" s="98">
        <v>133</v>
      </c>
      <c r="L122" s="130"/>
      <c r="M122" s="129">
        <v>8</v>
      </c>
      <c r="N122" s="129">
        <v>1</v>
      </c>
      <c r="O122" s="119">
        <v>6360000000</v>
      </c>
      <c r="P122" s="99">
        <v>0</v>
      </c>
      <c r="Q122" s="128"/>
      <c r="R122" s="127"/>
      <c r="S122" s="87"/>
      <c r="T122" s="87"/>
      <c r="U122" s="87"/>
      <c r="V122" s="87"/>
      <c r="W122" s="126"/>
      <c r="X122" s="125"/>
      <c r="Y122" s="124">
        <f>Y123</f>
        <v>430000</v>
      </c>
      <c r="Z122" s="124">
        <f>Z123</f>
        <v>430000</v>
      </c>
      <c r="AA122" s="124">
        <f>AA123</f>
        <v>0</v>
      </c>
      <c r="AB122" s="96">
        <f>AB123</f>
        <v>0</v>
      </c>
      <c r="AC122" s="115"/>
    </row>
    <row r="123" spans="1:29" ht="25.5" customHeight="1" thickBot="1" x14ac:dyDescent="0.3">
      <c r="A123" s="117"/>
      <c r="B123" s="122"/>
      <c r="C123" s="121"/>
      <c r="D123" s="120"/>
      <c r="E123" s="120"/>
      <c r="F123" s="133"/>
      <c r="G123" s="132"/>
      <c r="H123" s="132"/>
      <c r="I123" s="132"/>
      <c r="J123" s="131" t="s">
        <v>183</v>
      </c>
      <c r="K123" s="98">
        <v>133</v>
      </c>
      <c r="L123" s="130"/>
      <c r="M123" s="129">
        <v>8</v>
      </c>
      <c r="N123" s="129">
        <v>1</v>
      </c>
      <c r="O123" s="119" t="s">
        <v>182</v>
      </c>
      <c r="P123" s="99">
        <v>240</v>
      </c>
      <c r="Q123" s="128"/>
      <c r="R123" s="127"/>
      <c r="S123" s="87"/>
      <c r="T123" s="87"/>
      <c r="U123" s="87"/>
      <c r="V123" s="87"/>
      <c r="W123" s="126"/>
      <c r="X123" s="125"/>
      <c r="Y123" s="124">
        <f>Y124</f>
        <v>430000</v>
      </c>
      <c r="Z123" s="124">
        <f>Z124</f>
        <v>430000</v>
      </c>
      <c r="AA123" s="124">
        <f>AA124</f>
        <v>0</v>
      </c>
      <c r="AB123" s="96">
        <f>AB124</f>
        <v>0</v>
      </c>
      <c r="AC123" s="115"/>
    </row>
    <row r="124" spans="1:29" ht="15.75" customHeight="1" thickBot="1" x14ac:dyDescent="0.3">
      <c r="A124" s="117"/>
      <c r="B124" s="122"/>
      <c r="C124" s="121"/>
      <c r="D124" s="120"/>
      <c r="E124" s="120"/>
      <c r="F124" s="133"/>
      <c r="G124" s="132"/>
      <c r="H124" s="132"/>
      <c r="I124" s="132"/>
      <c r="J124" s="131" t="s">
        <v>181</v>
      </c>
      <c r="K124" s="98">
        <v>133</v>
      </c>
      <c r="L124" s="130"/>
      <c r="M124" s="129">
        <v>8</v>
      </c>
      <c r="N124" s="129">
        <v>1</v>
      </c>
      <c r="O124" s="119" t="s">
        <v>180</v>
      </c>
      <c r="P124" s="99">
        <v>244</v>
      </c>
      <c r="Q124" s="128"/>
      <c r="R124" s="127"/>
      <c r="S124" s="87"/>
      <c r="T124" s="87"/>
      <c r="U124" s="87"/>
      <c r="V124" s="87"/>
      <c r="W124" s="126"/>
      <c r="X124" s="125"/>
      <c r="Y124" s="124">
        <v>430000</v>
      </c>
      <c r="Z124" s="124">
        <v>430000</v>
      </c>
      <c r="AA124" s="124">
        <v>0</v>
      </c>
      <c r="AB124" s="96">
        <v>0</v>
      </c>
      <c r="AC124" s="115"/>
    </row>
    <row r="125" spans="1:29" ht="18" customHeight="1" thickBot="1" x14ac:dyDescent="0.3">
      <c r="A125" s="117"/>
      <c r="B125" s="122"/>
      <c r="C125" s="121"/>
      <c r="D125" s="120"/>
      <c r="E125" s="120"/>
      <c r="F125" s="120"/>
      <c r="G125" s="110"/>
      <c r="H125" s="110"/>
      <c r="I125" s="110"/>
      <c r="J125" s="123" t="s">
        <v>179</v>
      </c>
      <c r="K125" s="98">
        <v>133</v>
      </c>
      <c r="L125" s="102"/>
      <c r="M125" s="101">
        <v>10</v>
      </c>
      <c r="N125" s="101">
        <v>0</v>
      </c>
      <c r="O125" s="119">
        <v>0</v>
      </c>
      <c r="P125" s="99">
        <v>0</v>
      </c>
      <c r="Q125" s="98"/>
      <c r="R125" s="97"/>
      <c r="S125" s="87"/>
      <c r="T125" s="87"/>
      <c r="U125" s="87"/>
      <c r="V125" s="87"/>
      <c r="W125" s="87"/>
      <c r="X125" s="86"/>
      <c r="Y125" s="85">
        <f>Y126</f>
        <v>209202.42</v>
      </c>
      <c r="Z125" s="85">
        <f>Z126</f>
        <v>418404.84</v>
      </c>
      <c r="AA125" s="85">
        <f>AA126</f>
        <v>0</v>
      </c>
      <c r="AB125" s="96">
        <f>AB126</f>
        <v>0</v>
      </c>
      <c r="AC125" s="115"/>
    </row>
    <row r="126" spans="1:29" ht="15" customHeight="1" thickBot="1" x14ac:dyDescent="0.3">
      <c r="A126" s="117"/>
      <c r="B126" s="122"/>
      <c r="C126" s="121"/>
      <c r="D126" s="120"/>
      <c r="E126" s="120"/>
      <c r="F126" s="120"/>
      <c r="G126" s="110"/>
      <c r="H126" s="110"/>
      <c r="I126" s="110"/>
      <c r="J126" s="103" t="s">
        <v>178</v>
      </c>
      <c r="K126" s="98">
        <v>133</v>
      </c>
      <c r="L126" s="102"/>
      <c r="M126" s="101">
        <v>10</v>
      </c>
      <c r="N126" s="101">
        <v>1</v>
      </c>
      <c r="O126" s="119">
        <v>0</v>
      </c>
      <c r="P126" s="99">
        <v>0</v>
      </c>
      <c r="Q126" s="98"/>
      <c r="R126" s="97"/>
      <c r="S126" s="87"/>
      <c r="T126" s="87"/>
      <c r="U126" s="87"/>
      <c r="V126" s="87"/>
      <c r="W126" s="87"/>
      <c r="X126" s="86"/>
      <c r="Y126" s="85">
        <f>Y127</f>
        <v>209202.42</v>
      </c>
      <c r="Z126" s="85">
        <f>Z129</f>
        <v>418404.84</v>
      </c>
      <c r="AA126" s="85">
        <f>AA129</f>
        <v>0</v>
      </c>
      <c r="AB126" s="96">
        <f>AB129</f>
        <v>0</v>
      </c>
      <c r="AC126" s="115"/>
    </row>
    <row r="127" spans="1:29" ht="39" customHeight="1" x14ac:dyDescent="0.25">
      <c r="A127" s="117"/>
      <c r="B127" s="116"/>
      <c r="C127" s="112"/>
      <c r="D127" s="111"/>
      <c r="E127" s="111"/>
      <c r="F127" s="111"/>
      <c r="G127" s="110"/>
      <c r="H127" s="110"/>
      <c r="I127" s="110"/>
      <c r="J127" s="118" t="s">
        <v>177</v>
      </c>
      <c r="K127" s="98">
        <v>133</v>
      </c>
      <c r="L127" s="102"/>
      <c r="M127" s="101">
        <v>10</v>
      </c>
      <c r="N127" s="101">
        <v>1</v>
      </c>
      <c r="O127" s="100">
        <v>6300000000</v>
      </c>
      <c r="P127" s="99">
        <v>0</v>
      </c>
      <c r="Q127" s="98"/>
      <c r="R127" s="97"/>
      <c r="S127" s="87"/>
      <c r="T127" s="87"/>
      <c r="U127" s="87"/>
      <c r="V127" s="87"/>
      <c r="W127" s="87"/>
      <c r="X127" s="86"/>
      <c r="Y127" s="85">
        <f>Y128</f>
        <v>209202.42</v>
      </c>
      <c r="Z127" s="85">
        <f>Z129</f>
        <v>418404.84</v>
      </c>
      <c r="AA127" s="85">
        <f>AA129</f>
        <v>0</v>
      </c>
      <c r="AB127" s="96">
        <f>AB129</f>
        <v>0</v>
      </c>
      <c r="AC127" s="115"/>
    </row>
    <row r="128" spans="1:29" ht="13.5" customHeight="1" x14ac:dyDescent="0.25">
      <c r="A128" s="117"/>
      <c r="B128" s="116"/>
      <c r="C128" s="112"/>
      <c r="D128" s="111"/>
      <c r="E128" s="111"/>
      <c r="F128" s="111"/>
      <c r="G128" s="110"/>
      <c r="H128" s="110"/>
      <c r="I128" s="110"/>
      <c r="J128" s="118" t="s">
        <v>176</v>
      </c>
      <c r="K128" s="98">
        <v>133</v>
      </c>
      <c r="L128" s="102"/>
      <c r="M128" s="101">
        <v>10</v>
      </c>
      <c r="N128" s="101">
        <v>1</v>
      </c>
      <c r="O128" s="100">
        <v>6340000000</v>
      </c>
      <c r="P128" s="99">
        <v>0</v>
      </c>
      <c r="Q128" s="98"/>
      <c r="R128" s="97"/>
      <c r="S128" s="87"/>
      <c r="T128" s="87"/>
      <c r="U128" s="87"/>
      <c r="V128" s="87"/>
      <c r="W128" s="87"/>
      <c r="X128" s="86"/>
      <c r="Y128" s="85">
        <f>Y129</f>
        <v>209202.42</v>
      </c>
      <c r="Z128" s="85">
        <f>Z129</f>
        <v>418404.84</v>
      </c>
      <c r="AA128" s="85">
        <f>AA129</f>
        <v>0</v>
      </c>
      <c r="AB128" s="96">
        <f>AB129</f>
        <v>0</v>
      </c>
      <c r="AC128" s="115"/>
    </row>
    <row r="129" spans="1:29" ht="24" customHeight="1" x14ac:dyDescent="0.25">
      <c r="A129" s="117"/>
      <c r="B129" s="116"/>
      <c r="C129" s="112"/>
      <c r="D129" s="111"/>
      <c r="E129" s="111"/>
      <c r="F129" s="111"/>
      <c r="G129" s="110"/>
      <c r="H129" s="110"/>
      <c r="I129" s="110"/>
      <c r="J129" s="109" t="s">
        <v>175</v>
      </c>
      <c r="K129" s="98">
        <v>133</v>
      </c>
      <c r="L129" s="102"/>
      <c r="M129" s="101">
        <v>10</v>
      </c>
      <c r="N129" s="101">
        <v>1</v>
      </c>
      <c r="O129" s="100">
        <v>6340500000</v>
      </c>
      <c r="P129" s="99">
        <v>0</v>
      </c>
      <c r="Q129" s="98"/>
      <c r="R129" s="97"/>
      <c r="S129" s="87"/>
      <c r="T129" s="87"/>
      <c r="U129" s="87"/>
      <c r="V129" s="87"/>
      <c r="W129" s="87"/>
      <c r="X129" s="86"/>
      <c r="Y129" s="85">
        <f>Y130</f>
        <v>209202.42</v>
      </c>
      <c r="Z129" s="85">
        <f>Z130</f>
        <v>418404.84</v>
      </c>
      <c r="AA129" s="85">
        <f>AA130</f>
        <v>0</v>
      </c>
      <c r="AB129" s="96">
        <f>AB130</f>
        <v>0</v>
      </c>
      <c r="AC129" s="115" t="s">
        <v>171</v>
      </c>
    </row>
    <row r="130" spans="1:29" ht="13.5" customHeight="1" x14ac:dyDescent="0.25">
      <c r="A130" s="117"/>
      <c r="B130" s="116"/>
      <c r="C130" s="112"/>
      <c r="D130" s="111"/>
      <c r="E130" s="111"/>
      <c r="F130" s="111"/>
      <c r="G130" s="110"/>
      <c r="H130" s="110"/>
      <c r="I130" s="110"/>
      <c r="J130" s="109" t="s">
        <v>174</v>
      </c>
      <c r="K130" s="98">
        <v>133</v>
      </c>
      <c r="L130" s="102"/>
      <c r="M130" s="101">
        <v>10</v>
      </c>
      <c r="N130" s="101">
        <v>1</v>
      </c>
      <c r="O130" s="100">
        <v>6340525050</v>
      </c>
      <c r="P130" s="99">
        <v>0</v>
      </c>
      <c r="Q130" s="98"/>
      <c r="R130" s="97"/>
      <c r="S130" s="87"/>
      <c r="T130" s="87"/>
      <c r="U130" s="87"/>
      <c r="V130" s="87"/>
      <c r="W130" s="87"/>
      <c r="X130" s="86"/>
      <c r="Y130" s="85">
        <f>Y131</f>
        <v>209202.42</v>
      </c>
      <c r="Z130" s="85">
        <f>Z131</f>
        <v>418404.84</v>
      </c>
      <c r="AA130" s="85">
        <f>AA131</f>
        <v>0</v>
      </c>
      <c r="AB130" s="96">
        <f>AB131</f>
        <v>0</v>
      </c>
      <c r="AC130" s="115"/>
    </row>
    <row r="131" spans="1:29" ht="11.25" customHeight="1" x14ac:dyDescent="0.25">
      <c r="A131" s="114"/>
      <c r="B131" s="113"/>
      <c r="C131" s="112"/>
      <c r="D131" s="111"/>
      <c r="E131" s="111"/>
      <c r="F131" s="111"/>
      <c r="G131" s="110"/>
      <c r="H131" s="110"/>
      <c r="I131" s="110"/>
      <c r="J131" s="109" t="s">
        <v>173</v>
      </c>
      <c r="K131" s="98">
        <v>133</v>
      </c>
      <c r="L131" s="102"/>
      <c r="M131" s="101">
        <v>10</v>
      </c>
      <c r="N131" s="101">
        <v>1</v>
      </c>
      <c r="O131" s="100">
        <v>6340525050</v>
      </c>
      <c r="P131" s="99">
        <v>310</v>
      </c>
      <c r="Q131" s="98"/>
      <c r="R131" s="97"/>
      <c r="S131" s="87"/>
      <c r="T131" s="87"/>
      <c r="U131" s="87"/>
      <c r="V131" s="87"/>
      <c r="W131" s="87"/>
      <c r="X131" s="86"/>
      <c r="Y131" s="85">
        <f>Y132</f>
        <v>209202.42</v>
      </c>
      <c r="Z131" s="85">
        <f>Z132</f>
        <v>418404.84</v>
      </c>
      <c r="AA131" s="85">
        <f>AA132</f>
        <v>0</v>
      </c>
      <c r="AB131" s="96">
        <f>AB132</f>
        <v>0</v>
      </c>
      <c r="AC131" s="108" t="s">
        <v>171</v>
      </c>
    </row>
    <row r="132" spans="1:29" ht="15" customHeight="1" x14ac:dyDescent="0.25">
      <c r="A132" s="78"/>
      <c r="B132" s="107"/>
      <c r="C132" s="106"/>
      <c r="D132" s="105"/>
      <c r="E132" s="105"/>
      <c r="F132" s="105"/>
      <c r="G132" s="104"/>
      <c r="H132" s="104"/>
      <c r="I132" s="104"/>
      <c r="J132" s="103" t="s">
        <v>172</v>
      </c>
      <c r="K132" s="98">
        <v>133</v>
      </c>
      <c r="L132" s="102"/>
      <c r="M132" s="101">
        <v>10</v>
      </c>
      <c r="N132" s="101">
        <v>1</v>
      </c>
      <c r="O132" s="100">
        <v>6340525050</v>
      </c>
      <c r="P132" s="99">
        <v>312</v>
      </c>
      <c r="Q132" s="98"/>
      <c r="R132" s="97"/>
      <c r="S132" s="87"/>
      <c r="T132" s="87"/>
      <c r="U132" s="87"/>
      <c r="V132" s="87"/>
      <c r="W132" s="87"/>
      <c r="X132" s="86"/>
      <c r="Y132" s="85">
        <v>209202.42</v>
      </c>
      <c r="Z132" s="85">
        <v>418404.84</v>
      </c>
      <c r="AA132" s="85">
        <v>0</v>
      </c>
      <c r="AB132" s="96">
        <v>0</v>
      </c>
      <c r="AC132" s="95" t="s">
        <v>171</v>
      </c>
    </row>
    <row r="133" spans="1:29" ht="12.75" customHeight="1" thickBot="1" x14ac:dyDescent="0.25">
      <c r="A133" s="78"/>
      <c r="B133" s="94"/>
      <c r="C133" s="93"/>
      <c r="D133" s="93"/>
      <c r="E133" s="93"/>
      <c r="F133" s="93"/>
      <c r="G133" s="93"/>
      <c r="H133" s="93"/>
      <c r="I133" s="93"/>
      <c r="J133" s="92" t="s">
        <v>170</v>
      </c>
      <c r="K133" s="91"/>
      <c r="L133" s="89">
        <v>0</v>
      </c>
      <c r="M133" s="91"/>
      <c r="N133" s="91"/>
      <c r="O133" s="90"/>
      <c r="P133" s="90"/>
      <c r="Q133" s="89"/>
      <c r="R133" s="88">
        <v>10000</v>
      </c>
      <c r="S133" s="87"/>
      <c r="T133" s="87"/>
      <c r="U133" s="87"/>
      <c r="V133" s="87"/>
      <c r="W133" s="87">
        <v>0</v>
      </c>
      <c r="X133" s="86">
        <v>0</v>
      </c>
      <c r="Y133" s="85">
        <v>2101644.85</v>
      </c>
      <c r="Z133" s="85">
        <f>Z12</f>
        <v>10652580.699999999</v>
      </c>
      <c r="AA133" s="85">
        <f>AA12+AA11</f>
        <v>7661100</v>
      </c>
      <c r="AB133" s="84">
        <f>AB12+AB11</f>
        <v>7825300</v>
      </c>
      <c r="AC133" s="71"/>
    </row>
    <row r="134" spans="1:29" ht="12.75" customHeight="1" x14ac:dyDescent="0.2">
      <c r="A134" s="78"/>
      <c r="B134" s="83"/>
      <c r="C134" s="83"/>
      <c r="D134" s="83"/>
      <c r="E134" s="83"/>
      <c r="F134" s="83"/>
      <c r="G134" s="83"/>
      <c r="H134" s="83"/>
      <c r="I134" s="83"/>
      <c r="J134" s="83"/>
      <c r="K134" s="81"/>
      <c r="L134" s="81"/>
      <c r="M134" s="81"/>
      <c r="N134" s="81"/>
      <c r="O134" s="82"/>
      <c r="P134" s="82"/>
      <c r="Q134" s="81"/>
      <c r="R134" s="79"/>
      <c r="S134" s="80"/>
      <c r="T134" s="80"/>
      <c r="U134" s="80"/>
      <c r="V134" s="80"/>
      <c r="W134" s="80"/>
      <c r="X134" s="79"/>
      <c r="Y134" s="79"/>
      <c r="Z134" s="79"/>
      <c r="AA134" s="79"/>
      <c r="AB134" s="79"/>
    </row>
    <row r="135" spans="1:29" ht="12.75" customHeight="1" x14ac:dyDescent="0.2">
      <c r="A135" s="78"/>
      <c r="B135" s="77"/>
      <c r="C135" s="77"/>
      <c r="D135" s="77"/>
      <c r="E135" s="77"/>
      <c r="F135" s="77"/>
      <c r="G135" s="77"/>
      <c r="H135" s="77"/>
      <c r="I135" s="77"/>
      <c r="J135" s="77"/>
      <c r="K135" s="72"/>
      <c r="L135" s="72"/>
      <c r="M135" s="72"/>
      <c r="N135" s="72"/>
      <c r="O135" s="73"/>
      <c r="P135" s="73"/>
      <c r="Q135" s="72"/>
      <c r="R135" s="72"/>
      <c r="S135" s="72"/>
      <c r="T135" s="72"/>
      <c r="U135" s="72"/>
      <c r="V135" s="72"/>
      <c r="W135" s="72"/>
      <c r="X135" s="76"/>
      <c r="Y135" s="76"/>
      <c r="Z135" s="76"/>
      <c r="AA135" s="76"/>
      <c r="AB135" s="76"/>
    </row>
    <row r="136" spans="1:29" ht="12.75" customHeight="1" x14ac:dyDescent="0.2">
      <c r="A136" s="78"/>
      <c r="B136" s="77"/>
      <c r="C136" s="77"/>
      <c r="D136" s="77"/>
      <c r="E136" s="77"/>
      <c r="F136" s="77"/>
      <c r="G136" s="77"/>
      <c r="H136" s="77"/>
      <c r="I136" s="77" t="s">
        <v>169</v>
      </c>
      <c r="J136" s="77"/>
      <c r="K136" s="72"/>
      <c r="L136" s="72"/>
      <c r="M136" s="72"/>
      <c r="N136" s="72"/>
      <c r="O136" s="73"/>
      <c r="P136" s="73"/>
      <c r="Q136" s="72"/>
      <c r="R136" s="72"/>
      <c r="S136" s="76"/>
      <c r="T136" s="76"/>
      <c r="U136" s="76"/>
      <c r="V136" s="76"/>
      <c r="W136" s="76"/>
      <c r="X136" s="75"/>
      <c r="Y136" s="75"/>
      <c r="Z136" s="75"/>
      <c r="AA136" s="75"/>
      <c r="AB136" s="75"/>
    </row>
    <row r="137" spans="1:29" ht="12.75" customHeight="1" x14ac:dyDescent="0.2">
      <c r="A137" s="78"/>
      <c r="B137" s="77"/>
      <c r="C137" s="77"/>
      <c r="D137" s="77"/>
      <c r="E137" s="77"/>
      <c r="F137" s="77"/>
      <c r="G137" s="77"/>
      <c r="H137" s="77"/>
      <c r="I137" s="77"/>
      <c r="J137" s="77"/>
      <c r="K137" s="72"/>
      <c r="L137" s="72"/>
      <c r="M137" s="72"/>
      <c r="N137" s="72"/>
      <c r="O137" s="73"/>
      <c r="P137" s="73"/>
      <c r="Q137" s="72"/>
      <c r="R137" s="72"/>
      <c r="S137" s="76"/>
      <c r="T137" s="76"/>
      <c r="U137" s="76"/>
      <c r="V137" s="76"/>
      <c r="W137" s="76"/>
      <c r="X137" s="75"/>
      <c r="Y137" s="75"/>
      <c r="Z137" s="75"/>
      <c r="AA137" s="75"/>
      <c r="AB137" s="75"/>
    </row>
    <row r="138" spans="1:29" ht="12.75" customHeight="1" x14ac:dyDescent="0.2">
      <c r="A138" s="78"/>
      <c r="B138" s="77"/>
      <c r="C138" s="77"/>
      <c r="D138" s="77"/>
      <c r="E138" s="77"/>
      <c r="F138" s="77"/>
      <c r="G138" s="77"/>
      <c r="H138" s="77"/>
      <c r="I138" s="77" t="s">
        <v>169</v>
      </c>
      <c r="J138" s="77"/>
      <c r="K138" s="72"/>
      <c r="L138" s="72"/>
      <c r="M138" s="72"/>
      <c r="N138" s="72"/>
      <c r="O138" s="73"/>
      <c r="P138" s="73"/>
      <c r="Q138" s="72"/>
      <c r="R138" s="72"/>
      <c r="S138" s="76"/>
      <c r="T138" s="76"/>
      <c r="U138" s="76"/>
      <c r="V138" s="76"/>
      <c r="W138" s="76"/>
      <c r="X138" s="75"/>
      <c r="Y138" s="75"/>
      <c r="Z138" s="75"/>
      <c r="AA138" s="75"/>
      <c r="AB138" s="75"/>
    </row>
    <row r="139" spans="1:29" ht="12.75" customHeight="1" x14ac:dyDescent="0.2">
      <c r="A139" s="78"/>
      <c r="B139" s="77"/>
      <c r="C139" s="77"/>
      <c r="D139" s="77"/>
      <c r="E139" s="77"/>
      <c r="F139" s="77"/>
      <c r="G139" s="77"/>
      <c r="H139" s="77"/>
      <c r="I139" s="77"/>
      <c r="J139" s="77"/>
      <c r="K139" s="72"/>
      <c r="L139" s="72"/>
      <c r="M139" s="72"/>
      <c r="N139" s="72"/>
      <c r="O139" s="73"/>
      <c r="P139" s="73"/>
      <c r="Q139" s="72"/>
      <c r="R139" s="72"/>
      <c r="S139" s="76"/>
      <c r="T139" s="76"/>
      <c r="U139" s="76"/>
      <c r="V139" s="76"/>
      <c r="W139" s="76"/>
      <c r="X139" s="75"/>
      <c r="Y139" s="75"/>
      <c r="Z139" s="75"/>
      <c r="AA139" s="75"/>
      <c r="AB139" s="75"/>
    </row>
    <row r="140" spans="1:29" x14ac:dyDescent="0.2">
      <c r="A140" s="78"/>
      <c r="B140" s="77"/>
      <c r="C140" s="77"/>
      <c r="D140" s="77"/>
      <c r="E140" s="77"/>
      <c r="F140" s="77"/>
      <c r="G140" s="77"/>
      <c r="H140" s="77"/>
      <c r="I140" s="77"/>
      <c r="J140" s="77"/>
      <c r="K140" s="72"/>
      <c r="L140" s="72"/>
      <c r="M140" s="72"/>
      <c r="N140" s="72"/>
      <c r="O140" s="73"/>
      <c r="P140" s="73" t="s">
        <v>168</v>
      </c>
      <c r="Q140" s="72"/>
      <c r="R140" s="72"/>
      <c r="S140" s="76"/>
      <c r="T140" s="76"/>
      <c r="U140" s="76"/>
      <c r="V140" s="76"/>
      <c r="W140" s="76"/>
      <c r="X140" s="75"/>
      <c r="Y140" s="75"/>
      <c r="Z140" s="75"/>
      <c r="AA140" s="75"/>
      <c r="AB140" s="75"/>
    </row>
    <row r="141" spans="1:29" x14ac:dyDescent="0.2">
      <c r="A141" s="78"/>
      <c r="B141" s="77"/>
      <c r="C141" s="77"/>
      <c r="D141" s="77"/>
      <c r="E141" s="77"/>
      <c r="F141" s="77"/>
      <c r="G141" s="77"/>
      <c r="H141" s="77"/>
      <c r="I141" s="77"/>
      <c r="J141" s="77"/>
      <c r="K141" s="72"/>
      <c r="L141" s="72"/>
      <c r="M141" s="72"/>
      <c r="N141" s="72"/>
      <c r="O141" s="73"/>
      <c r="P141" s="73"/>
      <c r="Q141" s="72"/>
      <c r="R141" s="72"/>
      <c r="S141" s="76"/>
      <c r="T141" s="76"/>
      <c r="U141" s="76"/>
      <c r="V141" s="76"/>
      <c r="W141" s="76"/>
      <c r="X141" s="75"/>
      <c r="Y141" s="75"/>
      <c r="Z141" s="75"/>
      <c r="AA141" s="75"/>
      <c r="AB141" s="75"/>
    </row>
    <row r="142" spans="1:29" ht="15.75" x14ac:dyDescent="0.2">
      <c r="B142" s="74"/>
      <c r="C142" s="74"/>
      <c r="D142" s="74"/>
      <c r="E142" s="74"/>
      <c r="F142" s="74"/>
      <c r="G142" s="74"/>
      <c r="H142" s="74"/>
      <c r="I142" s="74"/>
      <c r="J142" s="74"/>
      <c r="K142" s="72"/>
      <c r="L142" s="72"/>
      <c r="M142" s="72"/>
      <c r="N142" s="72"/>
      <c r="O142" s="73"/>
      <c r="P142" s="73"/>
      <c r="Q142" s="72"/>
      <c r="R142" s="72"/>
      <c r="S142" s="71"/>
      <c r="T142" s="71"/>
      <c r="U142" s="71"/>
      <c r="V142" s="71"/>
      <c r="W142" s="71"/>
    </row>
  </sheetData>
  <mergeCells count="72">
    <mergeCell ref="S18:V18"/>
    <mergeCell ref="Z3:AB3"/>
    <mergeCell ref="B10:J10"/>
    <mergeCell ref="B12:J12"/>
    <mergeCell ref="S12:V12"/>
    <mergeCell ref="J6:AB6"/>
    <mergeCell ref="J7:AB7"/>
    <mergeCell ref="B8:U8"/>
    <mergeCell ref="Z4:AB4"/>
    <mergeCell ref="M5:O5"/>
    <mergeCell ref="S71:V71"/>
    <mergeCell ref="B13:J13"/>
    <mergeCell ref="S13:V13"/>
    <mergeCell ref="E25:J25"/>
    <mergeCell ref="S25:V25"/>
    <mergeCell ref="G21:J21"/>
    <mergeCell ref="S21:V21"/>
    <mergeCell ref="D14:J14"/>
    <mergeCell ref="S14:V14"/>
    <mergeCell ref="F18:J18"/>
    <mergeCell ref="S61:V61"/>
    <mergeCell ref="G31:J31"/>
    <mergeCell ref="S31:V31"/>
    <mergeCell ref="F65:J65"/>
    <mergeCell ref="S65:V65"/>
    <mergeCell ref="D62:J62"/>
    <mergeCell ref="S62:V62"/>
    <mergeCell ref="D73:J73"/>
    <mergeCell ref="S73:V73"/>
    <mergeCell ref="S105:V105"/>
    <mergeCell ref="G108:J108"/>
    <mergeCell ref="S108:V108"/>
    <mergeCell ref="B109:J109"/>
    <mergeCell ref="S109:V109"/>
    <mergeCell ref="F105:J105"/>
    <mergeCell ref="D102:J102"/>
    <mergeCell ref="B101:J101"/>
    <mergeCell ref="S117:V117"/>
    <mergeCell ref="G115:J115"/>
    <mergeCell ref="S115:V115"/>
    <mergeCell ref="F113:J113"/>
    <mergeCell ref="S113:V113"/>
    <mergeCell ref="G94:J94"/>
    <mergeCell ref="S94:V94"/>
    <mergeCell ref="S101:V101"/>
    <mergeCell ref="S92:V92"/>
    <mergeCell ref="S102:V102"/>
    <mergeCell ref="G118:J118"/>
    <mergeCell ref="S118:V118"/>
    <mergeCell ref="F117:J117"/>
    <mergeCell ref="D110:J110"/>
    <mergeCell ref="S110:V110"/>
    <mergeCell ref="B72:J72"/>
    <mergeCell ref="S72:V72"/>
    <mergeCell ref="S27:V27"/>
    <mergeCell ref="F26:J26"/>
    <mergeCell ref="G27:J27"/>
    <mergeCell ref="B61:J61"/>
    <mergeCell ref="G66:J66"/>
    <mergeCell ref="S66:V66"/>
    <mergeCell ref="G71:J71"/>
    <mergeCell ref="S26:V26"/>
    <mergeCell ref="F76:J76"/>
    <mergeCell ref="S76:V76"/>
    <mergeCell ref="F92:J92"/>
    <mergeCell ref="B87:J87"/>
    <mergeCell ref="AA2:AB2"/>
    <mergeCell ref="E91:J91"/>
    <mergeCell ref="S91:V91"/>
    <mergeCell ref="G79:J79"/>
    <mergeCell ref="S79:V79"/>
    <mergeCell ref="S87:V87"/>
  </mergeCells>
  <pageMargins left="0.78740157480314965" right="0.78740157480314965" top="1.1811023622047245" bottom="0.59055118110236227" header="0.31496062992125984" footer="0.31496062992125984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 1</vt:lpstr>
      <vt:lpstr>прил 2</vt:lpstr>
      <vt:lpstr>прил 3</vt:lpstr>
      <vt:lpstr>прил 4</vt:lpstr>
      <vt:lpstr>прил 5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2024-11-27T10:12:49Z</cp:lastPrinted>
  <dcterms:created xsi:type="dcterms:W3CDTF">2010-12-16T03:42:04Z</dcterms:created>
  <dcterms:modified xsi:type="dcterms:W3CDTF">2024-12-28T11:42:37Z</dcterms:modified>
</cp:coreProperties>
</file>